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E69" i="1"/>
  <c r="E67"/>
  <c r="E65"/>
  <c r="E60"/>
  <c r="E59" s="1"/>
  <c r="E53"/>
  <c r="E52"/>
  <c r="E45"/>
  <c r="E41"/>
  <c r="E38"/>
  <c r="E37" s="1"/>
  <c r="E28"/>
  <c r="E27"/>
  <c r="E25"/>
  <c r="E24" s="1"/>
  <c r="E537"/>
  <c r="E536" s="1"/>
  <c r="E535" s="1"/>
  <c r="E534" s="1"/>
  <c r="E541" s="1"/>
  <c r="D537"/>
  <c r="E539"/>
  <c r="D539"/>
  <c r="D536" s="1"/>
  <c r="D535" s="1"/>
  <c r="D534" s="1"/>
  <c r="D541" s="1"/>
  <c r="E526"/>
  <c r="D526"/>
  <c r="E518"/>
  <c r="D518"/>
  <c r="E520"/>
  <c r="D520"/>
  <c r="E522"/>
  <c r="D522"/>
  <c r="E530"/>
  <c r="D530"/>
  <c r="E498"/>
  <c r="E497" s="1"/>
  <c r="D498"/>
  <c r="D497" s="1"/>
  <c r="D496" s="1"/>
  <c r="D495" s="1"/>
  <c r="E501"/>
  <c r="D501"/>
  <c r="E505"/>
  <c r="E504" s="1"/>
  <c r="E503" s="1"/>
  <c r="D505"/>
  <c r="D504" s="1"/>
  <c r="D503" s="1"/>
  <c r="E510"/>
  <c r="E509" s="1"/>
  <c r="E508" s="1"/>
  <c r="D510"/>
  <c r="D509" s="1"/>
  <c r="D508" s="1"/>
  <c r="E487"/>
  <c r="E486" s="1"/>
  <c r="D487"/>
  <c r="D486" s="1"/>
  <c r="E491"/>
  <c r="D491"/>
  <c r="E471"/>
  <c r="D471"/>
  <c r="E473"/>
  <c r="D473"/>
  <c r="D475"/>
  <c r="D470" s="1"/>
  <c r="D469" s="1"/>
  <c r="D468" s="1"/>
  <c r="E476"/>
  <c r="E475" s="1"/>
  <c r="D476"/>
  <c r="E481"/>
  <c r="D481"/>
  <c r="E464"/>
  <c r="E463" s="1"/>
  <c r="D464"/>
  <c r="D463" s="1"/>
  <c r="E466"/>
  <c r="D466"/>
  <c r="E456"/>
  <c r="D456"/>
  <c r="E454"/>
  <c r="E453" s="1"/>
  <c r="D454"/>
  <c r="D453" s="1"/>
  <c r="E409"/>
  <c r="E408" s="1"/>
  <c r="D409"/>
  <c r="D408" s="1"/>
  <c r="D437"/>
  <c r="D436" s="1"/>
  <c r="E432"/>
  <c r="D432"/>
  <c r="D394"/>
  <c r="D392"/>
  <c r="D387"/>
  <c r="D382"/>
  <c r="E412"/>
  <c r="D412"/>
  <c r="E416"/>
  <c r="D416"/>
  <c r="E420"/>
  <c r="D420"/>
  <c r="E422"/>
  <c r="D422"/>
  <c r="E430"/>
  <c r="E429" s="1"/>
  <c r="D430"/>
  <c r="D429" s="1"/>
  <c r="D428" s="1"/>
  <c r="E437"/>
  <c r="E436" s="1"/>
  <c r="E443"/>
  <c r="D443"/>
  <c r="E447"/>
  <c r="D447"/>
  <c r="E403"/>
  <c r="E402" s="1"/>
  <c r="E401" s="1"/>
  <c r="D403"/>
  <c r="D402" s="1"/>
  <c r="E392"/>
  <c r="E394"/>
  <c r="E387"/>
  <c r="E382"/>
  <c r="E372"/>
  <c r="E371" s="1"/>
  <c r="D372"/>
  <c r="D371" s="1"/>
  <c r="E375"/>
  <c r="D375"/>
  <c r="E350"/>
  <c r="E349" s="1"/>
  <c r="D350"/>
  <c r="D349" s="1"/>
  <c r="E363"/>
  <c r="D363"/>
  <c r="E358"/>
  <c r="D358"/>
  <c r="E353"/>
  <c r="D353"/>
  <c r="E342"/>
  <c r="E341" s="1"/>
  <c r="D342"/>
  <c r="D341" s="1"/>
  <c r="E344"/>
  <c r="D344"/>
  <c r="E331"/>
  <c r="D331"/>
  <c r="D329"/>
  <c r="E333"/>
  <c r="D333"/>
  <c r="E324"/>
  <c r="D324"/>
  <c r="E319"/>
  <c r="D319"/>
  <c r="E312"/>
  <c r="D312"/>
  <c r="E310"/>
  <c r="E309" s="1"/>
  <c r="D310"/>
  <c r="D309" s="1"/>
  <c r="E301"/>
  <c r="D301"/>
  <c r="E296"/>
  <c r="D296"/>
  <c r="E291"/>
  <c r="D291"/>
  <c r="D274"/>
  <c r="E285"/>
  <c r="E284" s="1"/>
  <c r="E283" s="1"/>
  <c r="D285"/>
  <c r="D284" s="1"/>
  <c r="D283" s="1"/>
  <c r="E276"/>
  <c r="D276"/>
  <c r="E269"/>
  <c r="D269"/>
  <c r="E264"/>
  <c r="D264"/>
  <c r="E248"/>
  <c r="D248"/>
  <c r="E257"/>
  <c r="E256" s="1"/>
  <c r="E255" s="1"/>
  <c r="D257"/>
  <c r="D256" s="1"/>
  <c r="D255" s="1"/>
  <c r="E243"/>
  <c r="D243"/>
  <c r="E238"/>
  <c r="D238"/>
  <c r="E208"/>
  <c r="E207" s="1"/>
  <c r="D208"/>
  <c r="D207" s="1"/>
  <c r="E221"/>
  <c r="D221"/>
  <c r="E216"/>
  <c r="D216"/>
  <c r="E211"/>
  <c r="D211"/>
  <c r="E229"/>
  <c r="E228" s="1"/>
  <c r="D229"/>
  <c r="D228" s="1"/>
  <c r="E232"/>
  <c r="D232"/>
  <c r="E201"/>
  <c r="D201"/>
  <c r="E199"/>
  <c r="D199"/>
  <c r="E195"/>
  <c r="D195"/>
  <c r="E187"/>
  <c r="D187"/>
  <c r="E182"/>
  <c r="D182"/>
  <c r="E183"/>
  <c r="D183"/>
  <c r="E174"/>
  <c r="D174"/>
  <c r="E176"/>
  <c r="D176"/>
  <c r="E170"/>
  <c r="D170"/>
  <c r="E162"/>
  <c r="D162"/>
  <c r="E158"/>
  <c r="E157" s="1"/>
  <c r="D158"/>
  <c r="D157" s="1"/>
  <c r="E149"/>
  <c r="E148" s="1"/>
  <c r="E147" s="1"/>
  <c r="E152" s="1"/>
  <c r="E146" s="1"/>
  <c r="D149"/>
  <c r="D148" s="1"/>
  <c r="D147" s="1"/>
  <c r="D152" s="1"/>
  <c r="D146" s="1"/>
  <c r="E142"/>
  <c r="D142"/>
  <c r="E140"/>
  <c r="D140"/>
  <c r="E10"/>
  <c r="E9" s="1"/>
  <c r="E8" s="1"/>
  <c r="D10"/>
  <c r="D9" s="1"/>
  <c r="D8" s="1"/>
  <c r="E15"/>
  <c r="E14" s="1"/>
  <c r="D15"/>
  <c r="D14" s="1"/>
  <c r="E18"/>
  <c r="E17" s="1"/>
  <c r="D18"/>
  <c r="D17" s="1"/>
  <c r="E128"/>
  <c r="D128"/>
  <c r="E129"/>
  <c r="D129"/>
  <c r="E133"/>
  <c r="E132" s="1"/>
  <c r="E131" s="1"/>
  <c r="D133"/>
  <c r="D132" s="1"/>
  <c r="D131" s="1"/>
  <c r="E125"/>
  <c r="E124" s="1"/>
  <c r="D125"/>
  <c r="D124" s="1"/>
  <c r="E122"/>
  <c r="E121" s="1"/>
  <c r="D122"/>
  <c r="D121" s="1"/>
  <c r="E118"/>
  <c r="D118"/>
  <c r="E115"/>
  <c r="D115"/>
  <c r="E109"/>
  <c r="E108" s="1"/>
  <c r="E107" s="1"/>
  <c r="E106" s="1"/>
  <c r="D109"/>
  <c r="D108" s="1"/>
  <c r="D107" s="1"/>
  <c r="D106" s="1"/>
  <c r="D67"/>
  <c r="E75"/>
  <c r="E74" s="1"/>
  <c r="E73" s="1"/>
  <c r="E72" s="1"/>
  <c r="E71" s="1"/>
  <c r="D75"/>
  <c r="D74" s="1"/>
  <c r="E104"/>
  <c r="E103" s="1"/>
  <c r="E102" s="1"/>
  <c r="D104"/>
  <c r="D103" s="1"/>
  <c r="D102" s="1"/>
  <c r="E97"/>
  <c r="E96" s="1"/>
  <c r="D97"/>
  <c r="D96" s="1"/>
  <c r="E94"/>
  <c r="E93" s="1"/>
  <c r="D94"/>
  <c r="D93" s="1"/>
  <c r="E90"/>
  <c r="E89" s="1"/>
  <c r="D90"/>
  <c r="D89" s="1"/>
  <c r="E86"/>
  <c r="D86"/>
  <c r="E83"/>
  <c r="D83"/>
  <c r="E77"/>
  <c r="D77"/>
  <c r="D69"/>
  <c r="D65"/>
  <c r="D60"/>
  <c r="D59" s="1"/>
  <c r="D53"/>
  <c r="D52" s="1"/>
  <c r="D41"/>
  <c r="D45"/>
  <c r="E43"/>
  <c r="D43"/>
  <c r="D38"/>
  <c r="D37" s="1"/>
  <c r="D28"/>
  <c r="D27" s="1"/>
  <c r="D25"/>
  <c r="D24" s="1"/>
  <c r="E7" l="1"/>
  <c r="D7"/>
  <c r="D494"/>
  <c r="E517"/>
  <c r="E516" s="1"/>
  <c r="E515" s="1"/>
  <c r="E40"/>
  <c r="E485"/>
  <c r="E484" s="1"/>
  <c r="E483" s="1"/>
  <c r="E411"/>
  <c r="E452"/>
  <c r="E451" s="1"/>
  <c r="E450" s="1"/>
  <c r="E462"/>
  <c r="E461" s="1"/>
  <c r="E460" s="1"/>
  <c r="E496"/>
  <c r="E495" s="1"/>
  <c r="E494" s="1"/>
  <c r="E64"/>
  <c r="E51" s="1"/>
  <c r="E23"/>
  <c r="D517"/>
  <c r="D516" s="1"/>
  <c r="D515" s="1"/>
  <c r="D462"/>
  <c r="D461" s="1"/>
  <c r="D460" s="1"/>
  <c r="D532" s="1"/>
  <c r="D485"/>
  <c r="D484" s="1"/>
  <c r="D483" s="1"/>
  <c r="E470"/>
  <c r="E469" s="1"/>
  <c r="E468" s="1"/>
  <c r="D411"/>
  <c r="D407" s="1"/>
  <c r="D452"/>
  <c r="D451" s="1"/>
  <c r="D450" s="1"/>
  <c r="E428"/>
  <c r="D435"/>
  <c r="E435"/>
  <c r="D401"/>
  <c r="E407"/>
  <c r="D340"/>
  <c r="E352"/>
  <c r="E348" s="1"/>
  <c r="D370"/>
  <c r="E318"/>
  <c r="E317" s="1"/>
  <c r="D352"/>
  <c r="D348" s="1"/>
  <c r="D318"/>
  <c r="D317" s="1"/>
  <c r="E381"/>
  <c r="E380" s="1"/>
  <c r="E379" s="1"/>
  <c r="E378" s="1"/>
  <c r="D381"/>
  <c r="E370"/>
  <c r="E340"/>
  <c r="E316" s="1"/>
  <c r="E315" s="1"/>
  <c r="D308"/>
  <c r="D237"/>
  <c r="D236" s="1"/>
  <c r="E237"/>
  <c r="E236" s="1"/>
  <c r="E235" s="1"/>
  <c r="E234" s="1"/>
  <c r="E308"/>
  <c r="D169"/>
  <c r="D168" s="1"/>
  <c r="E263"/>
  <c r="E262" s="1"/>
  <c r="E261" s="1"/>
  <c r="E260" s="1"/>
  <c r="D181"/>
  <c r="D180" s="1"/>
  <c r="D179" s="1"/>
  <c r="E210"/>
  <c r="E206" s="1"/>
  <c r="D263"/>
  <c r="D262" s="1"/>
  <c r="D261" s="1"/>
  <c r="E290"/>
  <c r="E289" s="1"/>
  <c r="D290"/>
  <c r="D289" s="1"/>
  <c r="D227"/>
  <c r="E156"/>
  <c r="E155" s="1"/>
  <c r="E154" s="1"/>
  <c r="D210"/>
  <c r="D206" s="1"/>
  <c r="E227"/>
  <c r="E169"/>
  <c r="E168" s="1"/>
  <c r="E167" s="1"/>
  <c r="E166" s="1"/>
  <c r="E194"/>
  <c r="E193" s="1"/>
  <c r="E192" s="1"/>
  <c r="E191" s="1"/>
  <c r="D194"/>
  <c r="D193" s="1"/>
  <c r="D192" s="1"/>
  <c r="D191" s="1"/>
  <c r="E181"/>
  <c r="E180" s="1"/>
  <c r="E179" s="1"/>
  <c r="D156"/>
  <c r="E127"/>
  <c r="D139"/>
  <c r="D138" s="1"/>
  <c r="D13"/>
  <c r="D20" s="1"/>
  <c r="E139"/>
  <c r="E138" s="1"/>
  <c r="E13"/>
  <c r="E20" s="1"/>
  <c r="E114"/>
  <c r="E113" s="1"/>
  <c r="D114"/>
  <c r="D113" s="1"/>
  <c r="D127"/>
  <c r="D120"/>
  <c r="E120"/>
  <c r="D88"/>
  <c r="D40"/>
  <c r="D23" s="1"/>
  <c r="D64"/>
  <c r="D51" s="1"/>
  <c r="D73"/>
  <c r="D72" s="1"/>
  <c r="D71" s="1"/>
  <c r="E88"/>
  <c r="D144" l="1"/>
  <c r="D137"/>
  <c r="E144"/>
  <c r="E137"/>
  <c r="E532"/>
  <c r="E22"/>
  <c r="E406"/>
  <c r="E405" s="1"/>
  <c r="D406"/>
  <c r="D405" s="1"/>
  <c r="E347"/>
  <c r="E346" s="1"/>
  <c r="D316"/>
  <c r="D315" s="1"/>
  <c r="D380"/>
  <c r="D379" s="1"/>
  <c r="D378" s="1"/>
  <c r="D205"/>
  <c r="D204" s="1"/>
  <c r="E288"/>
  <c r="E287" s="1"/>
  <c r="D347"/>
  <c r="D346" s="1"/>
  <c r="D288"/>
  <c r="D287" s="1"/>
  <c r="E205"/>
  <c r="E204" s="1"/>
  <c r="E112"/>
  <c r="D235"/>
  <c r="D234" s="1"/>
  <c r="D112"/>
  <c r="D22"/>
  <c r="E458" l="1"/>
  <c r="E135"/>
  <c r="D135"/>
  <c r="D155"/>
  <c r="D154" s="1"/>
  <c r="D167"/>
  <c r="D166" s="1"/>
  <c r="D260"/>
  <c r="E542" l="1"/>
  <c r="D458"/>
  <c r="D542" s="1"/>
</calcChain>
</file>

<file path=xl/sharedStrings.xml><?xml version="1.0" encoding="utf-8"?>
<sst xmlns="http://schemas.openxmlformats.org/spreadsheetml/2006/main" count="985" uniqueCount="362">
  <si>
    <t>Администрация Галичского муниципального района</t>
  </si>
  <si>
    <t>Наименование показателя</t>
  </si>
  <si>
    <t>Бюджетная классификация</t>
  </si>
  <si>
    <t>КФСР</t>
  </si>
  <si>
    <t>КЦСР</t>
  </si>
  <si>
    <t>Утвержденные бюджетные назначения</t>
  </si>
  <si>
    <t>Исполнение</t>
  </si>
  <si>
    <t xml:space="preserve">Исполнение бюджетных обязательств получателями бюджетных средств </t>
  </si>
  <si>
    <t>за 1 квартал 2021 года</t>
  </si>
  <si>
    <t>6100000110</t>
  </si>
  <si>
    <t>6400000110</t>
  </si>
  <si>
    <t>6400000190</t>
  </si>
  <si>
    <t>6400072050</t>
  </si>
  <si>
    <t>6400072060</t>
  </si>
  <si>
    <t>6400072070</t>
  </si>
  <si>
    <t>6400072080</t>
  </si>
  <si>
    <t>6400072090</t>
  </si>
  <si>
    <t>6400072220</t>
  </si>
  <si>
    <t>9900020600</t>
  </si>
  <si>
    <t>0400020060</t>
  </si>
  <si>
    <t>0500020070</t>
  </si>
  <si>
    <t>9900020510</t>
  </si>
  <si>
    <t>9900020520</t>
  </si>
  <si>
    <t>9900020530</t>
  </si>
  <si>
    <t>9900054690</t>
  </si>
  <si>
    <t>9900072090</t>
  </si>
  <si>
    <t>9900020540</t>
  </si>
  <si>
    <t>9900072110</t>
  </si>
  <si>
    <t>9900072340</t>
  </si>
  <si>
    <t>99000S1070</t>
  </si>
  <si>
    <t>99000S2250</t>
  </si>
  <si>
    <t>1500020500</t>
  </si>
  <si>
    <t>15000S1190</t>
  </si>
  <si>
    <t>15000S2140</t>
  </si>
  <si>
    <t>0600020080</t>
  </si>
  <si>
    <t>0800020180</t>
  </si>
  <si>
    <t>1000060030</t>
  </si>
  <si>
    <t>0219920010</t>
  </si>
  <si>
    <t>0220020020</t>
  </si>
  <si>
    <t>0220020040</t>
  </si>
  <si>
    <t>0220020630</t>
  </si>
  <si>
    <t>0220060010</t>
  </si>
  <si>
    <t>0220060020</t>
  </si>
  <si>
    <t>0230020640</t>
  </si>
  <si>
    <t>02300S1300</t>
  </si>
  <si>
    <t>0300020050</t>
  </si>
  <si>
    <t>1100080010</t>
  </si>
  <si>
    <t>1100080020</t>
  </si>
  <si>
    <t>1100072230</t>
  </si>
  <si>
    <t>1100020320</t>
  </si>
  <si>
    <t>9900020570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</si>
  <si>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</si>
  <si>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</si>
  <si>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0100</t>
  </si>
  <si>
    <t>Глава Галичского муниципального района</t>
  </si>
  <si>
    <t>Расходы на выплаты по оплате труда работников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</si>
  <si>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</si>
  <si>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 исполнительных органов местного самоуправления Галичского муниципального района Костромской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</si>
  <si>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</t>
  </si>
  <si>
    <t>Расходы на обеспечение функций муниципальных органов</t>
  </si>
  <si>
    <t>Осуществление переданных государственных полномочий Костромской области в области архивного дела</t>
  </si>
  <si>
    <t>Осуществление переданных государственных полномочий Костромской области по решению вопросов в сфере трудовых отношений</t>
  </si>
  <si>
    <t>Осуществление переданных государственных полномочий Костромской области по образованию и организации деятельности комиссии по делам несовершеннолетних и защите их прав</t>
  </si>
  <si>
    <t>Осуществление переданных государственных полномочий Костромской области по образованию и организации деятельности административных комиссий</t>
  </si>
  <si>
    <t>Осуществление переданных государственных полномочий Костромской области по составлению протоколов об административных правонарушениях</t>
  </si>
  <si>
    <t>Осуществление переданных полномочий Костромской области по организации и осуществлению деятельности по опеке и попечительству</t>
  </si>
  <si>
    <t>Резервные фонды</t>
  </si>
  <si>
    <t>Непрограммные расходы</t>
  </si>
  <si>
    <t>Расходы на реализацию мероприятий, проводимых в рамках программы</t>
  </si>
  <si>
    <t>Другие общегосударственные вопросы</t>
  </si>
  <si>
    <t>Муниципальная программа «Профилактика правонарушений в Галичском муниципальном районе»</t>
  </si>
  <si>
    <t>Муниципальная программа «Повышение безопасности дорожного движения на территории Галичскоого муниципального района»</t>
  </si>
  <si>
    <t>Закупка товаров, работ, услуг для обеспечения государственных (муниципальных) нужд</t>
  </si>
  <si>
    <t>Прочие выплаты по обязательствам Галичского муниципального района</t>
  </si>
  <si>
    <t>Расходы на проведение Всероссийской переписи населения</t>
  </si>
  <si>
    <t>Расходы на содержание и обслуживание казны Галичского муниципального района</t>
  </si>
  <si>
    <t>Субвенции бюджетам поселений на осуществление государственных полномочий Костромской области по составлению протоколов об административных правонарушениях</t>
  </si>
  <si>
    <t>Национальная экономика</t>
  </si>
  <si>
    <t>Сельское хозяйство и рыболовство</t>
  </si>
  <si>
    <t>Расходы бюджета муниципального района на проведение мероприятий при осуществлении деятельности по обращению с животными без владельцев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</si>
  <si>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</si>
  <si>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Закупка товаров, работ и услуг для обеспечения государственных (муниципальных) нужд</t>
  </si>
  <si>
    <t>Расходы на мероприятия по оформлению в муниципальную собственность земельных участков из земель сельскохозяйственного назначения, выделяемых в счёт земельных долей</t>
  </si>
  <si>
    <t>Расходы на проведение мероприятий по борьбе с борщевиком Сосновского</t>
  </si>
  <si>
    <t>Дорожное хозяйство (дорожные фонды)</t>
  </si>
  <si>
    <t>Муниципальная программа «Ремонт и содержание дорог Галичского муниципального района»</t>
  </si>
  <si>
    <t>Содержание  и ремонт автомобильных дорог общего пользования</t>
  </si>
  <si>
    <t>Расходы на строительство (реконструкцию),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</t>
  </si>
  <si>
    <t>Расходы на проектирование, строительство (реконструкцию), капитальный ремонт и ремонт автомобильных дорог общего пользования местного значения на основе общественных инициатив</t>
  </si>
  <si>
    <t>Другие вопросы в области  национальной экономики</t>
  </si>
  <si>
    <t xml:space="preserve">Муниципальная программа «Развитие малого и среднего предпринимательства Галичского муниципального района» </t>
  </si>
  <si>
    <t>Расходы на мероприятия по формированию условий обеспечивающих устойчивый рост количества субъектов малого и среднего предпринимательства и численности занятого населения</t>
  </si>
  <si>
    <t>Муниципальная программа «Кадровое обеспечение Галичского муниципального района»</t>
  </si>
  <si>
    <t xml:space="preserve">Расходы на проведение мероприятий в рамках муниципальной программы </t>
  </si>
  <si>
    <t>Муниципальная программа «Поддержка социально ориентированных некоммерческих организаций в Галичском муниципальном районе Костромской области»</t>
  </si>
  <si>
    <t>Предоставление финансовой поддержки социально ориентированным некоммерческим организациям</t>
  </si>
  <si>
    <t>Жилищно-коммунальное хозяйство</t>
  </si>
  <si>
    <t>Коммунальное хозяйство</t>
  </si>
  <si>
    <t>Муниципальная программа «Обеспечение устойчивого функционирования и развития коммунальной и инженерной инфраструктуры Галичского муниципального района Костромской области»</t>
  </si>
  <si>
    <t>Подпрограмма «Чистая вода»</t>
  </si>
  <si>
    <t>Реализация мероприятий, не отнесенных к федеральным проектам</t>
  </si>
  <si>
    <t>Разработка проектной документации</t>
  </si>
  <si>
    <t>Подготовка объектов соцкультбыта, находящихся в муниципальной собственности, к осенне-зимнему периоду</t>
  </si>
  <si>
    <t>Подпрограмма «Обеспечение устойчивого  функционирования и развития коммунальной и инженерной инфраструктуры Галичского муниципального района Костромской области»</t>
  </si>
  <si>
    <t>Мероприятия по ликвидации несанкционированных свалок</t>
  </si>
  <si>
    <t>Мероприятия по ремонту коммунальной инфраструктуры Галичского муниципального района</t>
  </si>
  <si>
    <t>Возмещение затрат (выпадающих доходов) в связи с производством (реализацией) товаров, выполнением работ, оказанием услуг</t>
  </si>
  <si>
    <t>Возмещение выпадающих доходов, возникших в связи с предоставлением жителям муниципального района мер социальной поддержки в виде частичной оплаты стоимости услуг отопления и горячего водоснабжения</t>
  </si>
  <si>
    <t>Подпрограмма «Реализация проектов развития, основанных на местных инициативах</t>
  </si>
  <si>
    <t>Мероприятия, проводимые в рамках подпрограммы</t>
  </si>
  <si>
    <t>Муниципальная программа «Энергосбережение и повышение энергетической эффективности Галичского муниципального района Костромской области»</t>
  </si>
  <si>
    <t>Расходы на софинансирование расходных обязательств,  возникших при реализации проектов развития территорий, основанных на общественных инициативах, в номинации «Местные инициативы»</t>
  </si>
  <si>
    <t>Реализация мероприятий по энергосбережению и повышению энергетической эффективности</t>
  </si>
  <si>
    <t>Социальная политика</t>
  </si>
  <si>
    <t>Пенсионное обеспечение</t>
  </si>
  <si>
    <t>Муниципальная программа «Социальная поддержка граждан Галичского муниципального района»</t>
  </si>
  <si>
    <t>Доплаты к пенсии муниципальным служащим</t>
  </si>
  <si>
    <t>Расходы на осуществление выплаты ежегодной доплаты к трудовой пенсии гражданам, имеющим особые заслуги перед Галичским муниципальным районом</t>
  </si>
  <si>
    <t>Расходы на осуществление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</si>
  <si>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Социальное обеспечение населения</t>
  </si>
  <si>
    <t>Другие вопросы в области социальной политики</t>
  </si>
  <si>
    <t>Расходы на выплаты вознаграждений лицам, удостоенным звания «Почётный гражданин Галичского района»</t>
  </si>
  <si>
    <t>Финансовая помощь гражданам, оказавшимся в трудной жизненной ситуации</t>
  </si>
  <si>
    <t>Финансовая помощь ветеранам ВОВ, жителям блокадного Ленинграда, узникам фашистских лагерей, труженикам тыла в улучшении жилищных условий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</si>
  <si>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</si>
  <si>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</si>
  <si>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на уплату процентов и иных платежей по муниципальному долгу Галичского муниципального района</t>
  </si>
  <si>
    <t>Итого по главному распорядителю</t>
  </si>
  <si>
    <t xml:space="preserve"> ГРБС Администрация Галичского муниципального района</t>
  </si>
  <si>
    <t>МКУ "Отраслевая служба"</t>
  </si>
  <si>
    <t>0113</t>
  </si>
  <si>
    <t>9900000000</t>
  </si>
  <si>
    <t>9900000598</t>
  </si>
  <si>
    <t>9900020598</t>
  </si>
  <si>
    <t>Расходы на обеспечение деятельности (оказания услуг) подведомственных учреждений по обеспечению хозяйственного и транспортного обслуживания</t>
  </si>
  <si>
    <t>Расходы на исполнение судебных актов подведомственных учреждений по обеспечению хозяйственного и транспортного обслуживания</t>
  </si>
  <si>
    <t>КУМИ и ЗР</t>
  </si>
  <si>
    <t>6400000000</t>
  </si>
  <si>
    <t>1500000000</t>
  </si>
  <si>
    <t>0412</t>
  </si>
  <si>
    <t>Мероприятия по землеустройству и землепользованию</t>
  </si>
  <si>
    <t>9900020550</t>
  </si>
  <si>
    <t>Жилищное хозяйство</t>
  </si>
  <si>
    <t>0501</t>
  </si>
  <si>
    <t>Расходы на содержание и обслуживание казны муниципального района</t>
  </si>
  <si>
    <t>0220020030</t>
  </si>
  <si>
    <t>0200000000</t>
  </si>
  <si>
    <t>0220000000</t>
  </si>
  <si>
    <t>Мероприятия по формированию запаса материально-технических ресурсов, используемых для предупреждения и ликвидации аварийных ситуаций на объектах жилищно-коммунального хозяйства  Галичского муниципального района</t>
  </si>
  <si>
    <t>Управление финансов Галичского района</t>
  </si>
  <si>
    <t>ГРБС Управление финансов Галичского района</t>
  </si>
  <si>
    <t>0106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</si>
  <si>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</si>
  <si>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1400</t>
  </si>
  <si>
    <t>1401</t>
  </si>
  <si>
    <t>Межбюджетные трансферты общего характера бюджетам  бюджетной системы Российской Федерации</t>
  </si>
  <si>
    <t>Дотации на выравнивание бюджетной обеспеченности  субъектов Российской Федерации  и муниципальных образований</t>
  </si>
  <si>
    <t>Дотации на выравнивание бюджетной обеспеченности поселений</t>
  </si>
  <si>
    <t>9900070010</t>
  </si>
  <si>
    <t>1403</t>
  </si>
  <si>
    <t>Прочие межбюджетные трансферты общего характера</t>
  </si>
  <si>
    <t>9900070030</t>
  </si>
  <si>
    <t>Иные межбюджетные трансферты на исполнение расходных обязательств сельских поселений</t>
  </si>
  <si>
    <t>ГРБС Отдел сельского хозяйства</t>
  </si>
  <si>
    <t>Осуществление переданных государственных полномочий в сфере агропромышленного комплекса</t>
  </si>
  <si>
    <t>6400072010</t>
  </si>
  <si>
    <t>99000R508I</t>
  </si>
  <si>
    <t>Отдел сельского хозяйства</t>
  </si>
  <si>
    <t>Поддержка сельскохозяйственного производства по отдельным подотраслям растениеводства и животноводства  (повышение продуктивности в молочном скотоводстве)</t>
  </si>
  <si>
    <t>ГРБС Собрание депутатов Галичского муниципального района Костромской области</t>
  </si>
  <si>
    <t>Собрание депутатов Галичского муниципального района Костромской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</si>
  <si>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</si>
  <si>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</si>
  <si>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Законодательный (представительный) орган местного самоуправления Галичского муниципального района</t>
  </si>
  <si>
    <t>6200000000</t>
  </si>
  <si>
    <t>6200000190</t>
  </si>
  <si>
    <t>МДОУ Дмитриевский детский сад</t>
  </si>
  <si>
    <t>Образование</t>
  </si>
  <si>
    <t>0700</t>
  </si>
  <si>
    <t>0701</t>
  </si>
  <si>
    <t>Дошкольное образование</t>
  </si>
  <si>
    <t>Муниципальная программа «Развитие системы образования в Галичском районе»</t>
  </si>
  <si>
    <t>Подпрограмма  «Развитие дошкольного образования а Галичского муниципальном районе»</t>
  </si>
  <si>
    <t>0710000000</t>
  </si>
  <si>
    <t>0710000591</t>
  </si>
  <si>
    <t>0700000000</t>
  </si>
  <si>
    <t>Расходы на обеспечение деятельности (оказание услуг) подведомственных учреждений дошкольного образования</t>
  </si>
  <si>
    <t>0710000600</t>
  </si>
  <si>
    <t>Расходы на обеспечение деятельности муниципальных учреждений за счёт средств, поступающих от оказания платных услуг</t>
  </si>
  <si>
    <t>0710072100</t>
  </si>
  <si>
    <t>Расходы на реализацию образовательных программ дошкольного образования в муниципальных дошкольных образовательных организациях</t>
  </si>
  <si>
    <t>9900020591</t>
  </si>
  <si>
    <t>Расходы на исполнение судебных актов подведомственных учреждений дошкольного образования</t>
  </si>
  <si>
    <t>9900021591</t>
  </si>
  <si>
    <t>Расходы на погашение кредиторской задолженности прошлых лет подведомственных учреждений дошкольного образования</t>
  </si>
  <si>
    <t>9900021600</t>
  </si>
  <si>
    <t>Расходы на погашение задолженности муниципальных учреждений за счёт средств, поступающих от оказания платных услуг</t>
  </si>
  <si>
    <t>МДОУ Михайловский детский сад</t>
  </si>
  <si>
    <t>Подпрограмма  «Обеспечение и совершенствование управления системой образования»</t>
  </si>
  <si>
    <t>0760020170</t>
  </si>
  <si>
    <t>Расходы на организацию мероприятий антитеррористической и противопожарной защищённости</t>
  </si>
  <si>
    <t>МДОУ Толтуновский детский сад</t>
  </si>
  <si>
    <t>МОУ Ореховская СОШ</t>
  </si>
  <si>
    <t>Общее образование</t>
  </si>
  <si>
    <t>0702</t>
  </si>
  <si>
    <t>0720000000</t>
  </si>
  <si>
    <t>Подпрограмма  «Развитие общего образования а Галичского муниципальном районе»</t>
  </si>
  <si>
    <t>0720000592</t>
  </si>
  <si>
    <t>0720000600</t>
  </si>
  <si>
    <t>0720053030</t>
  </si>
  <si>
    <t>0720072030</t>
  </si>
  <si>
    <t>Расходы на обеспечение деятельности (оказание услуг) подведомственных учреждений общего образования</t>
  </si>
  <si>
    <t>Расходы на осуществление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</si>
  <si>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Расходы на реализацию основных общеобразовательных программ в муниципальных общеобразовательных организациях</t>
  </si>
  <si>
    <t>Подпрограмма «Здоровое питание»</t>
  </si>
  <si>
    <t>0750000000</t>
  </si>
  <si>
    <t>0750000600</t>
  </si>
  <si>
    <t>0750020120</t>
  </si>
  <si>
    <t>07500L3040</t>
  </si>
  <si>
    <t>07500S2420</t>
  </si>
  <si>
    <t>Расходы на обеспечение питанием учащихся муниципальных общеобразовательных организаций за счёт средств, поступающих от оказания платных услуг</t>
  </si>
  <si>
    <t>Расходы на обеспечение питанием отдельных категорий учащихся  муниципальных общеобразовательных организаций</t>
  </si>
  <si>
    <t>Расходы на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</si>
  <si>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Расходы на обеспечение питанием отдельных категорий обучающихся, получающих основное общее и среднее общее образование в муниципальных общеобразовательных организациях</t>
  </si>
  <si>
    <t>9900020592</t>
  </si>
  <si>
    <t>9900021120</t>
  </si>
  <si>
    <t>9900021592</t>
  </si>
  <si>
    <t>9900021610</t>
  </si>
  <si>
    <t>Расходы на погашение задолженности прошлых лет и исполнение судебных актов подведомственных учреждений общего образования</t>
  </si>
  <si>
    <t>Расходы на погашение задолженности по обеспечению питанием отдельных категорий учащихся муниципальных общеобразовательных организаций</t>
  </si>
  <si>
    <t>Расходы на погашение кредиторской задолженности прошлых лет подведомственных учреждений общего образования</t>
  </si>
  <si>
    <t>Расходы на погашение задолженности за питание учащихся муниципальных общеобразовательных организаций за счёт средств, поступающих от оказания платных услуг</t>
  </si>
  <si>
    <t>0707</t>
  </si>
  <si>
    <t>Молодежная политика</t>
  </si>
  <si>
    <t>0740000600</t>
  </si>
  <si>
    <t>07400S1020</t>
  </si>
  <si>
    <t>0740000000</t>
  </si>
  <si>
    <t>Подпрограмма  «Организация отдыха, оздоровления и занятости детей, подростков»</t>
  </si>
  <si>
    <t>Расходы на организацию отдыха детей в каникулярное время за счет средств, поступающих от оказания платных услуг</t>
  </si>
  <si>
    <t>Расходы на организацию отдыха детей в каникулярное время</t>
  </si>
  <si>
    <t>99000S1020</t>
  </si>
  <si>
    <t>МОУ Берёзовская СОШ</t>
  </si>
  <si>
    <t>99000S2420</t>
  </si>
  <si>
    <t>Расходы на обеспечение питанием отдельных категорий обучающихся, получающих основное общее и среднее общее образование в  муниципальных общеобразовательных организациях</t>
  </si>
  <si>
    <t>МОУ Красильниковская ООШ</t>
  </si>
  <si>
    <t>МОУ Лопаревская СОШ</t>
  </si>
  <si>
    <t>Расходы на погашение задолженности по организации отдыха в каникулярное время детей из семей, находящихся в трудной жизненной ситуации</t>
  </si>
  <si>
    <t>9900021110</t>
  </si>
  <si>
    <t>МОУ Пронинская СОШ</t>
  </si>
  <si>
    <t>Муниципальная программа «Профилактика терроризма, а также минимизация и (или) ликвидация последствий его проявления на территории Галичского муниципального района Костромской области»</t>
  </si>
  <si>
    <t>1200020340</t>
  </si>
  <si>
    <t>Расходы на мероприятия, направленные на исключение доступа посторонних и антитеррористической защищенности объектов</t>
  </si>
  <si>
    <t>МОУ Россоловская ООШ</t>
  </si>
  <si>
    <t>МОУ Чёлсменская ООШ</t>
  </si>
  <si>
    <t>99000S1320</t>
  </si>
  <si>
    <t>Расходы на погашение задолженности за питание отдельных категорий учащихся муниципальных  общеобразовательных организаций</t>
  </si>
  <si>
    <t>07600020130</t>
  </si>
  <si>
    <t>Другие вопросы в области образования</t>
  </si>
  <si>
    <t>0709</t>
  </si>
  <si>
    <t>Расходы на мероприятия, направленные на распространение лучших педагогических практик, в том числе проведение научно-практических конференций, семинаров</t>
  </si>
  <si>
    <t>0760020140</t>
  </si>
  <si>
    <t>0760020150</t>
  </si>
  <si>
    <t>0760020160</t>
  </si>
  <si>
    <t>Расходы на организацию и проведение конкурсов профессионального мастерства педагогов образовательных организаций</t>
  </si>
  <si>
    <t>Расходы на организацию и проведение мероприятий, направленных на повышение мотивационной активности обучающихся</t>
  </si>
  <si>
    <t>Расходы на организацию мероприятий по повышению квалификации педагогов муниципальных общеобразовательных организаций</t>
  </si>
  <si>
    <t>1100000000</t>
  </si>
  <si>
    <t>1100020250</t>
  </si>
  <si>
    <t>1100020280</t>
  </si>
  <si>
    <t>1100020300</t>
  </si>
  <si>
    <t>Расходы на осуществление выплат одарённым детям муниципального района</t>
  </si>
  <si>
    <t>Расходы на выплаты премии выпускникам образовательных организаций Галичского муниципального района «За особые успехи в учении»</t>
  </si>
  <si>
    <t>Расходы на осуществление денежных выплат студентам, обучающимся по целевым договорам с администрацией муниципального района</t>
  </si>
  <si>
    <t>МКУ "ЦБ МОУ И УК"</t>
  </si>
  <si>
    <t>0760000594</t>
  </si>
  <si>
    <t>Расходы на обеспечение деятельности (оказание услуг) подведомственных учреждений</t>
  </si>
  <si>
    <t>Расходы на погашение кредиторской задолженности прошлых лет прочих учреждений в сфере образования</t>
  </si>
  <si>
    <t>9900021594</t>
  </si>
  <si>
    <t>Ореховская ДМШ</t>
  </si>
  <si>
    <t>0703</t>
  </si>
  <si>
    <t>Дополнительное образование</t>
  </si>
  <si>
    <t>0730000000</t>
  </si>
  <si>
    <t>Подпрограмма «Развитие дополнительного образования в Галичском муниципальном районе»</t>
  </si>
  <si>
    <t>Расходы на обеспечение деятельности (оказание услуг) подведомственных учреждений дополнительного образования</t>
  </si>
  <si>
    <t>0730000593</t>
  </si>
  <si>
    <t>9900021593</t>
  </si>
  <si>
    <t>Расходы на погашение кредиторской задолженности прошлых лет подведомственных учреждений дополнительного образования</t>
  </si>
  <si>
    <t>0400</t>
  </si>
  <si>
    <t xml:space="preserve">Культура, кинематография </t>
  </si>
  <si>
    <t>0800</t>
  </si>
  <si>
    <t>0801</t>
  </si>
  <si>
    <t>Культура</t>
  </si>
  <si>
    <t>Мероприятия, проводимые в рамках программы</t>
  </si>
  <si>
    <t>1200000000</t>
  </si>
  <si>
    <t>1200020330</t>
  </si>
  <si>
    <t>1400000000</t>
  </si>
  <si>
    <t>Муниципальная программа «Развитие культуры и туризма в Галичском муниципальном районе»</t>
  </si>
  <si>
    <t>Подпрограмма «Культура и искусство»</t>
  </si>
  <si>
    <t>Расходы на обеспечение деятельности (оказание услуг) подведомственных учреждений культуры</t>
  </si>
  <si>
    <t>1410000000</t>
  </si>
  <si>
    <t>1400000596</t>
  </si>
  <si>
    <t>1410000600</t>
  </si>
  <si>
    <t>1410020440</t>
  </si>
  <si>
    <t>14199L4670</t>
  </si>
  <si>
    <t>Расходы на проведение мероприятий по сохранению и развитию социально-культурной деятельности, самодеятельного творчества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</si>
  <si>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</si>
  <si>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9900021596</t>
  </si>
  <si>
    <t>Расходы на погашение кредиторской задолженности прошлых лет подведомственных учреждений культуры</t>
  </si>
  <si>
    <t>1410000597</t>
  </si>
  <si>
    <t>1410020460</t>
  </si>
  <si>
    <t>9900020597</t>
  </si>
  <si>
    <t>9900021597</t>
  </si>
  <si>
    <t>Расходы на обеспечение деятельности (оказание услуг) подведомственных библиотек</t>
  </si>
  <si>
    <t>Расходы на проведение мероприятий по сохранению и развитию библиотечного дела</t>
  </si>
  <si>
    <t>Расходы на погашение задолженности прошлых лет и исполнение судебных актов подведомственных библиотек</t>
  </si>
  <si>
    <t>Расходы на погашение кредиторской задолженности прошлых лет подведомственных библиотек</t>
  </si>
  <si>
    <t>0730020090</t>
  </si>
  <si>
    <t>Расходы на обеспечение функционирования модели персонифицированного финансирования дополнительного образования</t>
  </si>
  <si>
    <t>0804</t>
  </si>
  <si>
    <t>Другие вопросы в области культуры, кинематографии</t>
  </si>
  <si>
    <t>1100</t>
  </si>
  <si>
    <t>1102</t>
  </si>
  <si>
    <t>Физическая культура и спорт</t>
  </si>
  <si>
    <t>Массовый спорт</t>
  </si>
  <si>
    <t>Муниципальная программа «Развитие физической культуры и спорта в Галичском муниципальном районе»</t>
  </si>
  <si>
    <t>Расходы на организацию и проведение спортивных мероприятий по олимпийским видам спорта в рамках календарного плана официальных физкультурных мероприятий и спортивных мероприятий Галичского муниципального района</t>
  </si>
  <si>
    <t>0900000000</t>
  </si>
  <si>
    <t>0900020200</t>
  </si>
  <si>
    <t>0900020230</t>
  </si>
  <si>
    <t>0900020240</t>
  </si>
  <si>
    <t>0900020190</t>
  </si>
  <si>
    <t>Расходы на организацию и проведение спортивных мероприятий по неолимпийским видам спорта в рамках календарного плана официальных физкультурных мероприятий и спортивных мероприятий Галичского муниципального района</t>
  </si>
  <si>
    <t>Расходы на обеспечение участия в чемпионатах, кубках, первенствах, и иных спортивно-физкультурных мероприятий, проводимых в Костромской области</t>
  </si>
  <si>
    <t>Расходы на обеспечение деятельности (оказание услуг) подведомственных организаций и общественных любительских спортивных объединений</t>
  </si>
  <si>
    <t>МКУ ЦПМИ</t>
  </si>
  <si>
    <t>0400000000</t>
  </si>
  <si>
    <t>Расходы на создание трудовых отрядов</t>
  </si>
  <si>
    <t>1100020270</t>
  </si>
  <si>
    <t>11000S2390</t>
  </si>
  <si>
    <t>Расходы на организацию отдыха детей в каникулярное время в разновозрастных отрядах</t>
  </si>
  <si>
    <t>1300000000</t>
  </si>
  <si>
    <t>Муниципальная программа «Молодёжь Галичского муниципального района»</t>
  </si>
  <si>
    <t>Расходы на обеспечение деятельности (оказание услуг) подведомственных учреждений по организационно-воспитательной работе с молодежью</t>
  </si>
  <si>
    <t>1300020350</t>
  </si>
  <si>
    <t>1300000595</t>
  </si>
  <si>
    <t>1300020430</t>
  </si>
  <si>
    <t>Расходы на поддержку талантливой молодёжи, инновационная деятельность</t>
  </si>
  <si>
    <t>Расходы на укрепление материально-технической базы молодёжных учреждений</t>
  </si>
  <si>
    <t>9900021595</t>
  </si>
  <si>
    <t>Расходы на погашение кредиторской задолженности прошлых лет подведомственных учреждений по организационно - воспитательной работе с молодежью</t>
  </si>
  <si>
    <t>ГРБС Контрольно-счетный орган муниципального образования Галичский муниципальный район</t>
  </si>
  <si>
    <t>6300000110</t>
  </si>
  <si>
    <t>6300000000</t>
  </si>
  <si>
    <t>Руководитель контрольно-счётного органа муниципального образования Галичский муниципальный район</t>
  </si>
  <si>
    <t>Контрольно-счетный орган муниципального образования Галичский муниципальный район</t>
  </si>
  <si>
    <t>ГРБС Отдел образования администрации Галичского муниципального района</t>
  </si>
  <si>
    <t>МДОУ Россоловский детский сад общеразвивающего вида</t>
  </si>
  <si>
    <t>Отдел образования администрации Галичского муниципального района</t>
  </si>
  <si>
    <t>ГРБС ОДКМ и С администрации Галичского муниципального района</t>
  </si>
  <si>
    <t>МКУК ДНТ Галичского муниципального района</t>
  </si>
  <si>
    <t>МКУК МБ им. М. Горького Галичского муниципального района</t>
  </si>
  <si>
    <t>ОДКМ и С  администрации Галичского муниципального района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</si>
</sst>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000000000"/>
    <numFmt numFmtId="166" formatCode="#,##0.00;[Red]\-#,##0.00;0.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protection hidden="1"/>
    </xf>
    <xf numFmtId="166" fontId="4" fillId="0" borderId="2" xfId="0" applyNumberFormat="1" applyFont="1" applyFill="1" applyBorder="1" applyAlignment="1" applyProtection="1">
      <protection hidden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6" fillId="0" borderId="1" xfId="0" applyNumberFormat="1" applyFont="1" applyFill="1" applyBorder="1" applyAlignment="1" applyProtection="1">
      <protection hidden="1"/>
    </xf>
    <xf numFmtId="164" fontId="5" fillId="0" borderId="1" xfId="0" applyNumberFormat="1" applyFont="1" applyFill="1" applyBorder="1" applyAlignment="1" applyProtection="1">
      <protection hidden="1"/>
    </xf>
    <xf numFmtId="165" fontId="6" fillId="0" borderId="1" xfId="0" applyNumberFormat="1" applyFont="1" applyFill="1" applyBorder="1" applyAlignment="1" applyProtection="1">
      <alignment horizontal="right"/>
      <protection hidden="1"/>
    </xf>
    <xf numFmtId="49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wrapText="1"/>
      <protection hidden="1"/>
    </xf>
    <xf numFmtId="0" fontId="3" fillId="0" borderId="5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164" fontId="6" fillId="0" borderId="1" xfId="0" applyNumberFormat="1" applyFont="1" applyFill="1" applyBorder="1" applyAlignment="1" applyProtection="1">
      <alignment horizontal="right"/>
      <protection hidden="1"/>
    </xf>
    <xf numFmtId="4" fontId="4" fillId="0" borderId="1" xfId="0" applyNumberFormat="1" applyFont="1" applyFill="1" applyBorder="1" applyAlignment="1" applyProtection="1">
      <protection hidden="1"/>
    </xf>
    <xf numFmtId="4" fontId="2" fillId="0" borderId="1" xfId="0" applyNumberFormat="1" applyFont="1" applyBorder="1" applyAlignment="1">
      <alignment horizontal="center" wrapText="1"/>
    </xf>
    <xf numFmtId="4" fontId="4" fillId="0" borderId="2" xfId="0" applyNumberFormat="1" applyFont="1" applyFill="1" applyBorder="1" applyAlignment="1" applyProtection="1">
      <protection hidden="1"/>
    </xf>
    <xf numFmtId="4" fontId="2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6" fillId="0" borderId="1" xfId="0" applyNumberFormat="1" applyFont="1" applyFill="1" applyBorder="1" applyAlignment="1" applyProtection="1">
      <alignment horizontal="right"/>
      <protection hidden="1"/>
    </xf>
    <xf numFmtId="4" fontId="3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 applyProtection="1">
      <alignment horizontal="right"/>
      <protection hidden="1"/>
    </xf>
    <xf numFmtId="4" fontId="2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 applyProtection="1">
      <alignment horizontal="right"/>
      <protection hidden="1"/>
    </xf>
    <xf numFmtId="4" fontId="4" fillId="0" borderId="3" xfId="0" applyNumberFormat="1" applyFont="1" applyFill="1" applyBorder="1" applyAlignment="1" applyProtection="1">
      <protection hidden="1"/>
    </xf>
    <xf numFmtId="166" fontId="10" fillId="0" borderId="1" xfId="0" applyNumberFormat="1" applyFont="1" applyFill="1" applyBorder="1" applyAlignment="1" applyProtection="1">
      <protection hidden="1"/>
    </xf>
    <xf numFmtId="166" fontId="10" fillId="0" borderId="2" xfId="0" applyNumberFormat="1" applyFont="1" applyFill="1" applyBorder="1" applyAlignment="1" applyProtection="1">
      <protection hidden="1"/>
    </xf>
    <xf numFmtId="166" fontId="4" fillId="0" borderId="3" xfId="0" applyNumberFormat="1" applyFont="1" applyFill="1" applyBorder="1" applyAlignment="1" applyProtection="1">
      <protection hidden="1"/>
    </xf>
    <xf numFmtId="165" fontId="6" fillId="0" borderId="1" xfId="0" applyNumberFormat="1" applyFont="1" applyFill="1" applyBorder="1" applyAlignment="1" applyProtection="1">
      <protection hidden="1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4" fontId="3" fillId="0" borderId="0" xfId="0" applyNumberFormat="1" applyFont="1"/>
    <xf numFmtId="0" fontId="3" fillId="0" borderId="0" xfId="0" applyFont="1"/>
    <xf numFmtId="4" fontId="3" fillId="0" borderId="1" xfId="0" applyNumberFormat="1" applyFont="1" applyBorder="1"/>
    <xf numFmtId="49" fontId="8" fillId="0" borderId="1" xfId="0" applyNumberFormat="1" applyFont="1" applyBorder="1"/>
    <xf numFmtId="49" fontId="11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wrapText="1"/>
    </xf>
    <xf numFmtId="49" fontId="12" fillId="0" borderId="1" xfId="0" applyNumberFormat="1" applyFont="1" applyBorder="1"/>
    <xf numFmtId="49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4" fontId="15" fillId="0" borderId="1" xfId="0" applyNumberFormat="1" applyFont="1" applyFill="1" applyBorder="1" applyAlignment="1" applyProtection="1">
      <protection hidden="1"/>
    </xf>
    <xf numFmtId="0" fontId="8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2" fontId="16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9" fontId="3" fillId="0" borderId="7" xfId="0" applyNumberFormat="1" applyFont="1" applyBorder="1" applyAlignment="1">
      <alignment horizontal="right"/>
    </xf>
    <xf numFmtId="165" fontId="4" fillId="0" borderId="7" xfId="0" applyNumberFormat="1" applyFont="1" applyFill="1" applyBorder="1" applyAlignment="1" applyProtection="1">
      <alignment horizontal="right"/>
      <protection hidden="1"/>
    </xf>
    <xf numFmtId="4" fontId="3" fillId="0" borderId="7" xfId="0" applyNumberFormat="1" applyFont="1" applyBorder="1" applyAlignment="1">
      <alignment horizontal="right"/>
    </xf>
    <xf numFmtId="0" fontId="8" fillId="0" borderId="1" xfId="0" applyFont="1" applyBorder="1"/>
    <xf numFmtId="0" fontId="12" fillId="0" borderId="1" xfId="0" applyFont="1" applyBorder="1"/>
    <xf numFmtId="4" fontId="8" fillId="0" borderId="1" xfId="0" applyNumberFormat="1" applyFont="1" applyBorder="1"/>
    <xf numFmtId="4" fontId="2" fillId="0" borderId="1" xfId="0" applyNumberFormat="1" applyFont="1" applyBorder="1"/>
    <xf numFmtId="4" fontId="12" fillId="0" borderId="1" xfId="0" applyNumberFormat="1" applyFont="1" applyBorder="1"/>
    <xf numFmtId="49" fontId="1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0"/>
  <sheetViews>
    <sheetView tabSelected="1" workbookViewId="0">
      <selection activeCell="E5" sqref="E1:E1048576"/>
    </sheetView>
  </sheetViews>
  <sheetFormatPr defaultRowHeight="12.75"/>
  <cols>
    <col min="1" max="1" width="31.140625" style="1" customWidth="1"/>
    <col min="2" max="2" width="14" style="1" customWidth="1"/>
    <col min="3" max="3" width="11.2851562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5" ht="38.25" customHeight="1">
      <c r="A1" s="88" t="s">
        <v>7</v>
      </c>
      <c r="B1" s="88"/>
      <c r="C1" s="88"/>
      <c r="D1" s="88"/>
      <c r="E1" s="88"/>
    </row>
    <row r="2" spans="1:5" ht="15" customHeight="1">
      <c r="A2" s="88" t="s">
        <v>8</v>
      </c>
      <c r="B2" s="88"/>
      <c r="C2" s="88"/>
      <c r="D2" s="88"/>
      <c r="E2" s="88"/>
    </row>
    <row r="3" spans="1:5" ht="15" customHeight="1">
      <c r="A3" s="86" t="s">
        <v>1</v>
      </c>
      <c r="B3" s="87" t="s">
        <v>2</v>
      </c>
      <c r="C3" s="87"/>
      <c r="D3" s="87" t="s">
        <v>5</v>
      </c>
      <c r="E3" s="87" t="s">
        <v>6</v>
      </c>
    </row>
    <row r="4" spans="1:5" ht="65.25" customHeight="1">
      <c r="A4" s="86"/>
      <c r="B4" s="14" t="s">
        <v>3</v>
      </c>
      <c r="C4" s="14" t="s">
        <v>4</v>
      </c>
      <c r="D4" s="87"/>
      <c r="E4" s="87"/>
    </row>
    <row r="5" spans="1:5" ht="14.25" customHeight="1">
      <c r="A5" s="14">
        <v>1</v>
      </c>
      <c r="B5" s="14">
        <v>2</v>
      </c>
      <c r="C5" s="14">
        <v>3</v>
      </c>
      <c r="D5" s="15">
        <v>4</v>
      </c>
      <c r="E5" s="15">
        <v>5</v>
      </c>
    </row>
    <row r="6" spans="1:5" ht="31.5" customHeight="1">
      <c r="A6" s="65" t="s">
        <v>150</v>
      </c>
      <c r="B6" s="14"/>
      <c r="C6" s="14"/>
      <c r="D6" s="67"/>
      <c r="E6" s="67"/>
    </row>
    <row r="7" spans="1:5" ht="29.25" customHeight="1">
      <c r="A7" s="66" t="s">
        <v>149</v>
      </c>
      <c r="B7" s="14"/>
      <c r="C7" s="14"/>
      <c r="D7" s="71">
        <f>SUM(D8+D13)</f>
        <v>7232773</v>
      </c>
      <c r="E7" s="71">
        <f>SUM(E8+E13)</f>
        <v>2940748.06</v>
      </c>
    </row>
    <row r="8" spans="1:5" ht="14.25" customHeight="1" thickBot="1">
      <c r="A8" s="7" t="s">
        <v>52</v>
      </c>
      <c r="B8" s="12" t="s">
        <v>53</v>
      </c>
      <c r="C8" s="14"/>
      <c r="D8" s="34">
        <f>SUM(D9)</f>
        <v>1772773</v>
      </c>
      <c r="E8" s="34">
        <f>SUM(E9)</f>
        <v>668748.05999999994</v>
      </c>
    </row>
    <row r="9" spans="1:5" ht="48.75" customHeight="1" thickBot="1">
      <c r="A9" s="3" t="s">
        <v>152</v>
      </c>
      <c r="B9" s="13" t="s">
        <v>151</v>
      </c>
      <c r="C9" s="16"/>
      <c r="D9" s="35">
        <f>SUM(D10)</f>
        <v>1772773</v>
      </c>
      <c r="E9" s="35">
        <f>SUM(E10)</f>
        <v>668748.05999999994</v>
      </c>
    </row>
    <row r="10" spans="1:5" ht="52.5" customHeight="1">
      <c r="A10" s="8" t="s">
        <v>57</v>
      </c>
      <c r="B10" s="9"/>
      <c r="C10" s="23" t="s">
        <v>137</v>
      </c>
      <c r="D10" s="35">
        <f>SUM(D11:D12)</f>
        <v>1772773</v>
      </c>
      <c r="E10" s="35">
        <f>SUM(E11:E12)</f>
        <v>668748.05999999994</v>
      </c>
    </row>
    <row r="11" spans="1:5" ht="77.25" customHeight="1">
      <c r="A11" s="8" t="s">
        <v>58</v>
      </c>
      <c r="B11" s="9"/>
      <c r="C11" s="11" t="s">
        <v>10</v>
      </c>
      <c r="D11" s="31">
        <v>1423867</v>
      </c>
      <c r="E11" s="33">
        <v>589775.86</v>
      </c>
    </row>
    <row r="12" spans="1:5" ht="30.75" customHeight="1" thickBot="1">
      <c r="A12" s="8" t="s">
        <v>59</v>
      </c>
      <c r="B12" s="9"/>
      <c r="C12" s="11" t="s">
        <v>11</v>
      </c>
      <c r="D12" s="31">
        <v>348906</v>
      </c>
      <c r="E12" s="33">
        <v>78972.2</v>
      </c>
    </row>
    <row r="13" spans="1:5" ht="14.25" customHeight="1" thickBot="1">
      <c r="A13" s="2" t="s">
        <v>155</v>
      </c>
      <c r="B13" s="12" t="s">
        <v>153</v>
      </c>
      <c r="C13" s="16"/>
      <c r="D13" s="34">
        <f>SUM(D14+D17)</f>
        <v>5460000</v>
      </c>
      <c r="E13" s="34">
        <f>SUM(E14+E17)</f>
        <v>2272000</v>
      </c>
    </row>
    <row r="14" spans="1:5" ht="44.25" customHeight="1" thickBot="1">
      <c r="A14" s="3" t="s">
        <v>156</v>
      </c>
      <c r="B14" s="13" t="s">
        <v>154</v>
      </c>
      <c r="C14" s="16"/>
      <c r="D14" s="35">
        <f>SUM(D15)</f>
        <v>2900000</v>
      </c>
      <c r="E14" s="35">
        <f>SUM(E15)</f>
        <v>1992000</v>
      </c>
    </row>
    <row r="15" spans="1:5" ht="14.25" customHeight="1" thickBot="1">
      <c r="A15" s="18" t="s">
        <v>67</v>
      </c>
      <c r="B15" s="30"/>
      <c r="C15" s="11">
        <v>9900000000</v>
      </c>
      <c r="D15" s="35">
        <f>SUM(D16)</f>
        <v>2900000</v>
      </c>
      <c r="E15" s="35">
        <f>SUM(E16)</f>
        <v>1992000</v>
      </c>
    </row>
    <row r="16" spans="1:5" ht="38.25" customHeight="1" thickBot="1">
      <c r="A16" s="3" t="s">
        <v>157</v>
      </c>
      <c r="B16" s="12"/>
      <c r="C16" s="4" t="s">
        <v>158</v>
      </c>
      <c r="D16" s="31">
        <v>2900000</v>
      </c>
      <c r="E16" s="33">
        <v>1992000</v>
      </c>
    </row>
    <row r="17" spans="1:5" ht="38.25" customHeight="1" thickBot="1">
      <c r="A17" s="24" t="s">
        <v>160</v>
      </c>
      <c r="B17" s="13" t="s">
        <v>159</v>
      </c>
      <c r="C17" s="4"/>
      <c r="D17" s="31">
        <f>SUM(D18)</f>
        <v>2560000</v>
      </c>
      <c r="E17" s="31">
        <f>SUM(E18)</f>
        <v>280000</v>
      </c>
    </row>
    <row r="18" spans="1:5" ht="38.25" customHeight="1">
      <c r="A18" s="20" t="s">
        <v>67</v>
      </c>
      <c r="B18" s="30"/>
      <c r="C18" s="11">
        <v>9900000000</v>
      </c>
      <c r="D18" s="31">
        <f>SUM(D19)</f>
        <v>2560000</v>
      </c>
      <c r="E18" s="31">
        <f>SUM(E19)</f>
        <v>280000</v>
      </c>
    </row>
    <row r="19" spans="1:5" ht="38.25" customHeight="1" thickBot="1">
      <c r="A19" s="24" t="s">
        <v>162</v>
      </c>
      <c r="B19" s="12"/>
      <c r="C19" s="4" t="s">
        <v>161</v>
      </c>
      <c r="D19" s="31">
        <v>2560000</v>
      </c>
      <c r="E19" s="33">
        <v>280000</v>
      </c>
    </row>
    <row r="20" spans="1:5" ht="38.25" customHeight="1">
      <c r="A20" s="68" t="s">
        <v>127</v>
      </c>
      <c r="B20" s="12"/>
      <c r="C20" s="11"/>
      <c r="D20" s="69">
        <f>SUM(D8+D13)</f>
        <v>7232773</v>
      </c>
      <c r="E20" s="69">
        <f>SUM(E8+E13)</f>
        <v>2940748.06</v>
      </c>
    </row>
    <row r="21" spans="1:5" ht="57" customHeight="1">
      <c r="A21" s="70" t="s">
        <v>128</v>
      </c>
      <c r="B21" s="19"/>
      <c r="C21" s="14"/>
      <c r="D21" s="32"/>
      <c r="E21" s="32"/>
    </row>
    <row r="22" spans="1:5" ht="30" customHeight="1">
      <c r="A22" s="61" t="s">
        <v>0</v>
      </c>
      <c r="B22" s="19"/>
      <c r="C22" s="19"/>
      <c r="D22" s="71">
        <f>SUM(D23+D51+D71+D88+D102+G27)</f>
        <v>38046196</v>
      </c>
      <c r="E22" s="71">
        <f>SUM(E23+E51+E71+E88+E102+I27)</f>
        <v>5963724.7599999998</v>
      </c>
    </row>
    <row r="23" spans="1:5" ht="30" customHeight="1">
      <c r="A23" s="7" t="s">
        <v>52</v>
      </c>
      <c r="B23" s="12" t="s">
        <v>53</v>
      </c>
      <c r="C23" s="19"/>
      <c r="D23" s="34">
        <f>SUM(D24+D27+D37+D40)</f>
        <v>7974364</v>
      </c>
      <c r="E23" s="34">
        <f>SUM(E24+E27+E37+E40)</f>
        <v>2468839.94</v>
      </c>
    </row>
    <row r="24" spans="1:5" ht="45" customHeight="1">
      <c r="A24" s="8" t="s">
        <v>51</v>
      </c>
      <c r="B24" s="30">
        <v>102</v>
      </c>
      <c r="C24" s="72"/>
      <c r="D24" s="35">
        <f>SUM(D25)</f>
        <v>849980</v>
      </c>
      <c r="E24" s="35">
        <f>SUM(E25)</f>
        <v>318103.59999999998</v>
      </c>
    </row>
    <row r="25" spans="1:5" ht="45" customHeight="1">
      <c r="A25" s="8" t="s">
        <v>54</v>
      </c>
      <c r="B25" s="30"/>
      <c r="C25" s="11">
        <v>6100000000</v>
      </c>
      <c r="D25" s="35">
        <f>SUM(D26)</f>
        <v>849980</v>
      </c>
      <c r="E25" s="35">
        <f>SUM(E26)</f>
        <v>318103.59999999998</v>
      </c>
    </row>
    <row r="26" spans="1:5" ht="22.5">
      <c r="A26" s="8" t="s">
        <v>55</v>
      </c>
      <c r="B26" s="30"/>
      <c r="C26" s="11" t="s">
        <v>9</v>
      </c>
      <c r="D26" s="36">
        <v>849980</v>
      </c>
      <c r="E26" s="36">
        <v>318103.59999999998</v>
      </c>
    </row>
    <row r="27" spans="1:5" ht="56.25">
      <c r="A27" s="8" t="s">
        <v>56</v>
      </c>
      <c r="B27" s="30">
        <v>104</v>
      </c>
      <c r="C27" s="11"/>
      <c r="D27" s="36">
        <f>SUM(D28)</f>
        <v>6662339</v>
      </c>
      <c r="E27" s="36">
        <f>SUM(E28)</f>
        <v>2140446.34</v>
      </c>
    </row>
    <row r="28" spans="1:5" ht="63.75" customHeight="1">
      <c r="A28" s="8" t="s">
        <v>57</v>
      </c>
      <c r="B28" s="9"/>
      <c r="C28" s="23" t="s">
        <v>137</v>
      </c>
      <c r="D28" s="36">
        <f>SUM(D29:D36)</f>
        <v>6662339</v>
      </c>
      <c r="E28" s="36">
        <f>SUM(E29:E36)</f>
        <v>2140446.34</v>
      </c>
    </row>
    <row r="29" spans="1:5" ht="67.5">
      <c r="A29" s="8" t="s">
        <v>58</v>
      </c>
      <c r="B29" s="9"/>
      <c r="C29" s="11" t="s">
        <v>10</v>
      </c>
      <c r="D29" s="36">
        <v>4433329</v>
      </c>
      <c r="E29" s="36">
        <v>1756189.67</v>
      </c>
    </row>
    <row r="30" spans="1:5" ht="22.5">
      <c r="A30" s="8" t="s">
        <v>59</v>
      </c>
      <c r="B30" s="9"/>
      <c r="C30" s="11" t="s">
        <v>11</v>
      </c>
      <c r="D30" s="36">
        <v>494510</v>
      </c>
      <c r="E30" s="36">
        <v>44148.92</v>
      </c>
    </row>
    <row r="31" spans="1:5" ht="45">
      <c r="A31" s="8" t="s">
        <v>60</v>
      </c>
      <c r="B31" s="9"/>
      <c r="C31" s="11" t="s">
        <v>12</v>
      </c>
      <c r="D31" s="36">
        <v>542000</v>
      </c>
      <c r="E31" s="36">
        <v>126877.85</v>
      </c>
    </row>
    <row r="32" spans="1:5" ht="45">
      <c r="A32" s="8" t="s">
        <v>61</v>
      </c>
      <c r="B32" s="9"/>
      <c r="C32" s="11" t="s">
        <v>13</v>
      </c>
      <c r="D32" s="36">
        <v>332200</v>
      </c>
      <c r="E32" s="36">
        <v>66163.42</v>
      </c>
    </row>
    <row r="33" spans="1:5" ht="67.5">
      <c r="A33" s="8" t="s">
        <v>62</v>
      </c>
      <c r="B33" s="9"/>
      <c r="C33" s="11" t="s">
        <v>14</v>
      </c>
      <c r="D33" s="36">
        <v>342200</v>
      </c>
      <c r="E33" s="36">
        <v>55318.53</v>
      </c>
    </row>
    <row r="34" spans="1:5" ht="56.25">
      <c r="A34" s="8" t="s">
        <v>63</v>
      </c>
      <c r="B34" s="9"/>
      <c r="C34" s="11" t="s">
        <v>15</v>
      </c>
      <c r="D34" s="36">
        <v>21800</v>
      </c>
      <c r="E34" s="36">
        <v>3124.8</v>
      </c>
    </row>
    <row r="35" spans="1:5" ht="56.25">
      <c r="A35" s="8" t="s">
        <v>64</v>
      </c>
      <c r="B35" s="9"/>
      <c r="C35" s="11" t="s">
        <v>16</v>
      </c>
      <c r="D35" s="36">
        <v>17200</v>
      </c>
      <c r="E35" s="36">
        <v>3666.5</v>
      </c>
    </row>
    <row r="36" spans="1:5" ht="45">
      <c r="A36" s="8" t="s">
        <v>65</v>
      </c>
      <c r="B36" s="9"/>
      <c r="C36" s="11" t="s">
        <v>17</v>
      </c>
      <c r="D36" s="36">
        <v>479100</v>
      </c>
      <c r="E36" s="36">
        <v>84956.65</v>
      </c>
    </row>
    <row r="37" spans="1:5">
      <c r="A37" s="8" t="s">
        <v>66</v>
      </c>
      <c r="B37" s="9">
        <v>111</v>
      </c>
      <c r="C37" s="11"/>
      <c r="D37" s="38">
        <f>SUM(D38)</f>
        <v>100000</v>
      </c>
      <c r="E37" s="38">
        <f>SUM(E38)</f>
        <v>0</v>
      </c>
    </row>
    <row r="38" spans="1:5">
      <c r="A38" s="18" t="s">
        <v>67</v>
      </c>
      <c r="B38" s="9"/>
      <c r="C38" s="11">
        <v>9900000000</v>
      </c>
      <c r="D38" s="36">
        <f>SUM(D39)</f>
        <v>100000</v>
      </c>
      <c r="E38" s="36">
        <f>SUM(E39)</f>
        <v>0</v>
      </c>
    </row>
    <row r="39" spans="1:5" ht="22.5">
      <c r="A39" s="8" t="s">
        <v>68</v>
      </c>
      <c r="B39" s="9"/>
      <c r="C39" s="11" t="s">
        <v>18</v>
      </c>
      <c r="D39" s="36">
        <v>100000</v>
      </c>
      <c r="E39" s="36">
        <v>0</v>
      </c>
    </row>
    <row r="40" spans="1:5">
      <c r="A40" s="18" t="s">
        <v>69</v>
      </c>
      <c r="B40" s="9">
        <v>113</v>
      </c>
      <c r="C40" s="11"/>
      <c r="D40" s="38">
        <f>SUM(D41+D43+D45)</f>
        <v>362045</v>
      </c>
      <c r="E40" s="38">
        <f>SUM(E41+E43+E45)</f>
        <v>10290</v>
      </c>
    </row>
    <row r="41" spans="1:5" ht="33.75">
      <c r="A41" s="8" t="s">
        <v>70</v>
      </c>
      <c r="B41" s="9"/>
      <c r="C41" s="11">
        <v>400000000</v>
      </c>
      <c r="D41" s="36">
        <f>SUM(D42)</f>
        <v>28000</v>
      </c>
      <c r="E41" s="36">
        <f>SUM(E42)</f>
        <v>0</v>
      </c>
    </row>
    <row r="42" spans="1:5" ht="22.5">
      <c r="A42" s="8" t="s">
        <v>68</v>
      </c>
      <c r="B42" s="9"/>
      <c r="C42" s="11" t="s">
        <v>19</v>
      </c>
      <c r="D42" s="36">
        <v>28000</v>
      </c>
      <c r="E42" s="36">
        <v>0</v>
      </c>
    </row>
    <row r="43" spans="1:5" ht="45">
      <c r="A43" s="8" t="s">
        <v>71</v>
      </c>
      <c r="B43" s="9"/>
      <c r="C43" s="11">
        <v>500000000</v>
      </c>
      <c r="D43" s="36">
        <f>SUM(D44)</f>
        <v>5000</v>
      </c>
      <c r="E43" s="36">
        <f>SUM(E44)</f>
        <v>0</v>
      </c>
    </row>
    <row r="44" spans="1:5" ht="22.5">
      <c r="A44" s="8" t="s">
        <v>68</v>
      </c>
      <c r="B44" s="9"/>
      <c r="C44" s="11" t="s">
        <v>20</v>
      </c>
      <c r="D44" s="36">
        <v>5000</v>
      </c>
      <c r="E44" s="36">
        <v>0</v>
      </c>
    </row>
    <row r="45" spans="1:5">
      <c r="A45" s="18" t="s">
        <v>67</v>
      </c>
      <c r="B45" s="9"/>
      <c r="C45" s="11">
        <v>9900000000</v>
      </c>
      <c r="D45" s="36">
        <f>SUM(D46:D50)</f>
        <v>329045</v>
      </c>
      <c r="E45" s="36">
        <f>SUM(E46:E50)</f>
        <v>10290</v>
      </c>
    </row>
    <row r="46" spans="1:5" ht="33.75">
      <c r="A46" s="8" t="s">
        <v>72</v>
      </c>
      <c r="B46" s="9"/>
      <c r="C46" s="11" t="s">
        <v>21</v>
      </c>
      <c r="D46" s="36">
        <v>36000</v>
      </c>
      <c r="E46" s="36">
        <v>5000</v>
      </c>
    </row>
    <row r="47" spans="1:5" ht="22.5">
      <c r="A47" s="8" t="s">
        <v>73</v>
      </c>
      <c r="B47" s="9"/>
      <c r="C47" s="11" t="s">
        <v>22</v>
      </c>
      <c r="D47" s="36">
        <v>55585</v>
      </c>
      <c r="E47" s="36">
        <v>2800</v>
      </c>
    </row>
    <row r="48" spans="1:5" ht="22.5">
      <c r="A48" s="8" t="s">
        <v>75</v>
      </c>
      <c r="B48" s="9"/>
      <c r="C48" s="11" t="s">
        <v>23</v>
      </c>
      <c r="D48" s="36">
        <v>107960</v>
      </c>
      <c r="E48" s="36">
        <v>2490</v>
      </c>
    </row>
    <row r="49" spans="1:5" ht="22.5">
      <c r="A49" s="8" t="s">
        <v>74</v>
      </c>
      <c r="B49" s="9"/>
      <c r="C49" s="11" t="s">
        <v>24</v>
      </c>
      <c r="D49" s="36">
        <v>112700</v>
      </c>
      <c r="E49" s="36">
        <v>0</v>
      </c>
    </row>
    <row r="50" spans="1:5" ht="56.25">
      <c r="A50" s="8" t="s">
        <v>76</v>
      </c>
      <c r="B50" s="9"/>
      <c r="C50" s="11" t="s">
        <v>25</v>
      </c>
      <c r="D50" s="36">
        <v>16800</v>
      </c>
      <c r="E50" s="36">
        <v>0</v>
      </c>
    </row>
    <row r="51" spans="1:5">
      <c r="A51" s="21" t="s">
        <v>77</v>
      </c>
      <c r="B51" s="10">
        <v>400</v>
      </c>
      <c r="C51" s="11"/>
      <c r="D51" s="36">
        <f>SUM(D52+D59+D64)</f>
        <v>16136135</v>
      </c>
      <c r="E51" s="36">
        <f>SUM(E52+E59+E64)</f>
        <v>1974082.44</v>
      </c>
    </row>
    <row r="52" spans="1:5">
      <c r="A52" s="8" t="s">
        <v>78</v>
      </c>
      <c r="B52" s="9">
        <v>405</v>
      </c>
      <c r="C52" s="11"/>
      <c r="D52" s="36">
        <f>SUM(D53)</f>
        <v>427850</v>
      </c>
      <c r="E52" s="36">
        <f>SUM(E53)</f>
        <v>0</v>
      </c>
    </row>
    <row r="53" spans="1:5">
      <c r="A53" s="8" t="s">
        <v>67</v>
      </c>
      <c r="B53" s="9"/>
      <c r="C53" s="11">
        <v>9900000000</v>
      </c>
      <c r="D53" s="36">
        <f>SUM(D54:D58)</f>
        <v>427850</v>
      </c>
      <c r="E53" s="36">
        <f>SUM(E54:E58)</f>
        <v>0</v>
      </c>
    </row>
    <row r="54" spans="1:5" ht="45">
      <c r="A54" s="8" t="s">
        <v>79</v>
      </c>
      <c r="B54" s="9"/>
      <c r="C54" s="11" t="s">
        <v>26</v>
      </c>
      <c r="D54" s="36">
        <v>16000</v>
      </c>
      <c r="E54" s="36">
        <v>0</v>
      </c>
    </row>
    <row r="55" spans="1:5" ht="56.25">
      <c r="A55" s="8" t="s">
        <v>80</v>
      </c>
      <c r="B55" s="9"/>
      <c r="C55" s="11" t="s">
        <v>27</v>
      </c>
      <c r="D55" s="36">
        <v>50000</v>
      </c>
      <c r="E55" s="36">
        <v>0</v>
      </c>
    </row>
    <row r="56" spans="1:5" ht="33.75">
      <c r="A56" s="8" t="s">
        <v>81</v>
      </c>
      <c r="B56" s="9"/>
      <c r="C56" s="11" t="s">
        <v>28</v>
      </c>
      <c r="D56" s="36">
        <v>78250</v>
      </c>
      <c r="E56" s="36">
        <v>0</v>
      </c>
    </row>
    <row r="57" spans="1:5" ht="56.25">
      <c r="A57" s="8" t="s">
        <v>82</v>
      </c>
      <c r="B57" s="9"/>
      <c r="C57" s="11" t="s">
        <v>29</v>
      </c>
      <c r="D57" s="36">
        <v>100000</v>
      </c>
      <c r="E57" s="36">
        <v>0</v>
      </c>
    </row>
    <row r="58" spans="1:5" ht="22.5">
      <c r="A58" s="8" t="s">
        <v>83</v>
      </c>
      <c r="B58" s="9"/>
      <c r="C58" s="11" t="s">
        <v>30</v>
      </c>
      <c r="D58" s="36">
        <v>183600</v>
      </c>
      <c r="E58" s="36">
        <v>0</v>
      </c>
    </row>
    <row r="59" spans="1:5">
      <c r="A59" s="8" t="s">
        <v>84</v>
      </c>
      <c r="B59" s="9">
        <v>409</v>
      </c>
      <c r="C59" s="11"/>
      <c r="D59" s="36">
        <f>SUM(D60)</f>
        <v>15670285</v>
      </c>
      <c r="E59" s="36">
        <f>SUM(E60)</f>
        <v>1974082.44</v>
      </c>
    </row>
    <row r="60" spans="1:5" ht="33.75">
      <c r="A60" s="8" t="s">
        <v>85</v>
      </c>
      <c r="B60" s="9"/>
      <c r="C60" s="11">
        <v>1500000000</v>
      </c>
      <c r="D60" s="36">
        <f>SUM(D61:D63)</f>
        <v>15670285</v>
      </c>
      <c r="E60" s="36">
        <f>SUM(E61:E63)</f>
        <v>1974082.44</v>
      </c>
    </row>
    <row r="61" spans="1:5" ht="22.5">
      <c r="A61" s="8" t="s">
        <v>86</v>
      </c>
      <c r="B61" s="9"/>
      <c r="C61" s="11" t="s">
        <v>31</v>
      </c>
      <c r="D61" s="36">
        <v>8219627</v>
      </c>
      <c r="E61" s="36">
        <v>1974082.44</v>
      </c>
    </row>
    <row r="62" spans="1:5" ht="67.5">
      <c r="A62" s="8" t="s">
        <v>87</v>
      </c>
      <c r="B62" s="9"/>
      <c r="C62" s="11" t="s">
        <v>32</v>
      </c>
      <c r="D62" s="36">
        <v>5190724</v>
      </c>
      <c r="E62" s="36">
        <v>0</v>
      </c>
    </row>
    <row r="63" spans="1:5" ht="67.5">
      <c r="A63" s="8" t="s">
        <v>88</v>
      </c>
      <c r="B63" s="9"/>
      <c r="C63" s="11" t="s">
        <v>33</v>
      </c>
      <c r="D63" s="36">
        <v>2259934</v>
      </c>
      <c r="E63" s="36">
        <v>0</v>
      </c>
    </row>
    <row r="64" spans="1:5" ht="22.5">
      <c r="A64" s="8" t="s">
        <v>89</v>
      </c>
      <c r="B64" s="9">
        <v>412</v>
      </c>
      <c r="C64" s="11"/>
      <c r="D64" s="36">
        <f>SUM(D65+D67+D69)</f>
        <v>38000</v>
      </c>
      <c r="E64" s="36">
        <f>SUM(E65+E67+E69)</f>
        <v>0</v>
      </c>
    </row>
    <row r="65" spans="1:5" ht="33.75">
      <c r="A65" s="8" t="s">
        <v>90</v>
      </c>
      <c r="B65" s="9"/>
      <c r="C65" s="11">
        <v>600000000</v>
      </c>
      <c r="D65" s="36">
        <f>SUM(D66)</f>
        <v>12000</v>
      </c>
      <c r="E65" s="36">
        <f>SUM(E66)</f>
        <v>0</v>
      </c>
    </row>
    <row r="66" spans="1:5" ht="56.25">
      <c r="A66" s="22" t="s">
        <v>91</v>
      </c>
      <c r="B66" s="9"/>
      <c r="C66" s="11" t="s">
        <v>34</v>
      </c>
      <c r="D66" s="36">
        <v>12000</v>
      </c>
      <c r="E66" s="36">
        <v>0</v>
      </c>
    </row>
    <row r="67" spans="1:5" ht="33.75">
      <c r="A67" s="8" t="s">
        <v>92</v>
      </c>
      <c r="B67" s="9"/>
      <c r="C67" s="11">
        <v>800000000</v>
      </c>
      <c r="D67" s="36">
        <f>SUM(D68)</f>
        <v>6000</v>
      </c>
      <c r="E67" s="36">
        <f>SUM(E68)</f>
        <v>0</v>
      </c>
    </row>
    <row r="68" spans="1:5" ht="22.5">
      <c r="A68" s="22" t="s">
        <v>93</v>
      </c>
      <c r="B68" s="9"/>
      <c r="C68" s="11" t="s">
        <v>35</v>
      </c>
      <c r="D68" s="36">
        <v>6000</v>
      </c>
      <c r="E68" s="36">
        <v>0</v>
      </c>
    </row>
    <row r="69" spans="1:5" ht="56.25">
      <c r="A69" s="8" t="s">
        <v>94</v>
      </c>
      <c r="B69" s="9"/>
      <c r="C69" s="11">
        <v>1000000000</v>
      </c>
      <c r="D69" s="36">
        <f>SUM(D70)</f>
        <v>20000</v>
      </c>
      <c r="E69" s="36">
        <f>SUM(E70)</f>
        <v>0</v>
      </c>
    </row>
    <row r="70" spans="1:5" ht="33.75">
      <c r="A70" s="8" t="s">
        <v>95</v>
      </c>
      <c r="B70" s="9"/>
      <c r="C70" s="11" t="s">
        <v>36</v>
      </c>
      <c r="D70" s="36">
        <v>20000</v>
      </c>
      <c r="E70" s="36">
        <v>0</v>
      </c>
    </row>
    <row r="71" spans="1:5">
      <c r="A71" s="7" t="s">
        <v>96</v>
      </c>
      <c r="B71" s="10">
        <v>500</v>
      </c>
      <c r="C71" s="11"/>
      <c r="D71" s="36">
        <f>SUM(D72)</f>
        <v>12481987</v>
      </c>
      <c r="E71" s="36">
        <f>SUM(E72)</f>
        <v>1248000</v>
      </c>
    </row>
    <row r="72" spans="1:5">
      <c r="A72" s="8" t="s">
        <v>97</v>
      </c>
      <c r="B72" s="9">
        <v>502</v>
      </c>
      <c r="C72" s="11"/>
      <c r="D72" s="36">
        <f>SUM(D73+D86)</f>
        <v>12481987</v>
      </c>
      <c r="E72" s="36">
        <f>SUM(E73+E86)</f>
        <v>1248000</v>
      </c>
    </row>
    <row r="73" spans="1:5" ht="67.5">
      <c r="A73" s="8" t="s">
        <v>98</v>
      </c>
      <c r="B73" s="9"/>
      <c r="C73" s="11">
        <v>200000000</v>
      </c>
      <c r="D73" s="36">
        <f>SUM(D74+D77+D83)</f>
        <v>11491987</v>
      </c>
      <c r="E73" s="36">
        <f>SUM(E74+E77+E83)</f>
        <v>1248000</v>
      </c>
    </row>
    <row r="74" spans="1:5">
      <c r="A74" s="18" t="s">
        <v>99</v>
      </c>
      <c r="B74" s="9"/>
      <c r="C74" s="11">
        <v>210000000</v>
      </c>
      <c r="D74" s="36">
        <f>SUM(D75)</f>
        <v>2210000</v>
      </c>
      <c r="E74" s="36">
        <f>SUM(E75)</f>
        <v>0</v>
      </c>
    </row>
    <row r="75" spans="1:5" ht="22.5">
      <c r="A75" s="8" t="s">
        <v>100</v>
      </c>
      <c r="B75" s="9"/>
      <c r="C75" s="11">
        <v>219900000</v>
      </c>
      <c r="D75" s="36">
        <f>SUM(D76)</f>
        <v>2210000</v>
      </c>
      <c r="E75" s="36">
        <f>SUM(E76)</f>
        <v>0</v>
      </c>
    </row>
    <row r="76" spans="1:5">
      <c r="A76" s="8" t="s">
        <v>101</v>
      </c>
      <c r="B76" s="9"/>
      <c r="C76" s="11" t="s">
        <v>37</v>
      </c>
      <c r="D76" s="36">
        <v>2210000</v>
      </c>
      <c r="E76" s="36">
        <v>0</v>
      </c>
    </row>
    <row r="77" spans="1:5" ht="67.5">
      <c r="A77" s="8" t="s">
        <v>103</v>
      </c>
      <c r="B77" s="9"/>
      <c r="C77" s="11">
        <v>220000000</v>
      </c>
      <c r="D77" s="36">
        <f>SUM(D78:D82)</f>
        <v>8392227</v>
      </c>
      <c r="E77" s="36">
        <f>SUM(E78:E82)</f>
        <v>1230000</v>
      </c>
    </row>
    <row r="78" spans="1:5" ht="33.75">
      <c r="A78" s="8" t="s">
        <v>102</v>
      </c>
      <c r="B78" s="9"/>
      <c r="C78" s="11" t="s">
        <v>38</v>
      </c>
      <c r="D78" s="36">
        <v>961040</v>
      </c>
      <c r="E78" s="36">
        <v>0</v>
      </c>
    </row>
    <row r="79" spans="1:5" ht="22.5">
      <c r="A79" s="8" t="s">
        <v>104</v>
      </c>
      <c r="B79" s="9"/>
      <c r="C79" s="11" t="s">
        <v>39</v>
      </c>
      <c r="D79" s="36">
        <v>100000</v>
      </c>
      <c r="E79" s="36">
        <v>0</v>
      </c>
    </row>
    <row r="80" spans="1:5" ht="33.75">
      <c r="A80" s="8" t="s">
        <v>105</v>
      </c>
      <c r="B80" s="9"/>
      <c r="C80" s="11" t="s">
        <v>40</v>
      </c>
      <c r="D80" s="36">
        <v>2830450</v>
      </c>
      <c r="E80" s="36">
        <v>0</v>
      </c>
    </row>
    <row r="81" spans="1:5" ht="45">
      <c r="A81" s="8" t="s">
        <v>106</v>
      </c>
      <c r="B81" s="9"/>
      <c r="C81" s="11" t="s">
        <v>41</v>
      </c>
      <c r="D81" s="36">
        <v>4400000</v>
      </c>
      <c r="E81" s="36">
        <v>1230000</v>
      </c>
    </row>
    <row r="82" spans="1:5" ht="67.5">
      <c r="A82" s="8" t="s">
        <v>107</v>
      </c>
      <c r="B82" s="9"/>
      <c r="C82" s="11" t="s">
        <v>42</v>
      </c>
      <c r="D82" s="36">
        <v>100737</v>
      </c>
      <c r="E82" s="36">
        <v>0</v>
      </c>
    </row>
    <row r="83" spans="1:5" ht="33.75">
      <c r="A83" s="8" t="s">
        <v>108</v>
      </c>
      <c r="B83" s="9"/>
      <c r="C83" s="11">
        <v>230000000</v>
      </c>
      <c r="D83" s="36">
        <f>SUM(D84:D85)</f>
        <v>889760</v>
      </c>
      <c r="E83" s="36">
        <f>SUM(E84:E85)</f>
        <v>18000</v>
      </c>
    </row>
    <row r="84" spans="1:5" ht="22.5">
      <c r="A84" s="8" t="s">
        <v>109</v>
      </c>
      <c r="B84" s="9"/>
      <c r="C84" s="11" t="s">
        <v>43</v>
      </c>
      <c r="D84" s="36">
        <v>18000</v>
      </c>
      <c r="E84" s="36">
        <v>18000</v>
      </c>
    </row>
    <row r="85" spans="1:5" ht="67.5">
      <c r="A85" s="8" t="s">
        <v>111</v>
      </c>
      <c r="B85" s="9"/>
      <c r="C85" s="11" t="s">
        <v>44</v>
      </c>
      <c r="D85" s="36">
        <v>871760</v>
      </c>
      <c r="E85" s="36">
        <v>0</v>
      </c>
    </row>
    <row r="86" spans="1:5" ht="56.25">
      <c r="A86" s="8" t="s">
        <v>110</v>
      </c>
      <c r="B86" s="9"/>
      <c r="C86" s="11">
        <v>300000000</v>
      </c>
      <c r="D86" s="36">
        <f>SUM(D87)</f>
        <v>990000</v>
      </c>
      <c r="E86" s="36">
        <f>SUM(E87)</f>
        <v>0</v>
      </c>
    </row>
    <row r="87" spans="1:5" ht="33.75">
      <c r="A87" s="8" t="s">
        <v>112</v>
      </c>
      <c r="B87" s="9"/>
      <c r="C87" s="11" t="s">
        <v>45</v>
      </c>
      <c r="D87" s="36">
        <v>990000</v>
      </c>
      <c r="E87" s="36">
        <v>0</v>
      </c>
    </row>
    <row r="88" spans="1:5">
      <c r="A88" s="7" t="s">
        <v>113</v>
      </c>
      <c r="B88" s="10">
        <v>1000</v>
      </c>
      <c r="C88" s="11"/>
      <c r="D88" s="36">
        <f>SUM(D89+D93+D96)</f>
        <v>508710</v>
      </c>
      <c r="E88" s="36">
        <f>SUM(E89+E93+E96)</f>
        <v>111518.56</v>
      </c>
    </row>
    <row r="89" spans="1:5">
      <c r="A89" s="8" t="s">
        <v>114</v>
      </c>
      <c r="B89" s="9">
        <v>1001</v>
      </c>
      <c r="C89" s="11"/>
      <c r="D89" s="36">
        <f>SUM(D90)</f>
        <v>279510</v>
      </c>
      <c r="E89" s="36">
        <f>SUM(E90)</f>
        <v>66168.72</v>
      </c>
    </row>
    <row r="90" spans="1:5" ht="33.75">
      <c r="A90" s="8" t="s">
        <v>115</v>
      </c>
      <c r="B90" s="9"/>
      <c r="C90" s="11">
        <v>1100000000</v>
      </c>
      <c r="D90" s="36">
        <f>SUM(D91:D92)</f>
        <v>279510</v>
      </c>
      <c r="E90" s="36">
        <f>SUM(E91:E92)</f>
        <v>66168.72</v>
      </c>
    </row>
    <row r="91" spans="1:5" ht="22.5">
      <c r="A91" s="8" t="s">
        <v>116</v>
      </c>
      <c r="B91" s="9"/>
      <c r="C91" s="11" t="s">
        <v>46</v>
      </c>
      <c r="D91" s="36">
        <v>274510</v>
      </c>
      <c r="E91" s="36">
        <v>66168.72</v>
      </c>
    </row>
    <row r="92" spans="1:5" ht="56.25">
      <c r="A92" s="8" t="s">
        <v>117</v>
      </c>
      <c r="B92" s="9"/>
      <c r="C92" s="11" t="s">
        <v>47</v>
      </c>
      <c r="D92" s="36">
        <v>5000</v>
      </c>
      <c r="E92" s="36">
        <v>0</v>
      </c>
    </row>
    <row r="93" spans="1:5">
      <c r="A93" s="8" t="s">
        <v>119</v>
      </c>
      <c r="B93" s="9">
        <v>1003</v>
      </c>
      <c r="C93" s="11"/>
      <c r="D93" s="36">
        <f>SUM(D94)</f>
        <v>101000</v>
      </c>
      <c r="E93" s="36">
        <f>SUM(E94)</f>
        <v>16499.84</v>
      </c>
    </row>
    <row r="94" spans="1:5" ht="33.75">
      <c r="A94" s="8" t="s">
        <v>115</v>
      </c>
      <c r="B94" s="9"/>
      <c r="C94" s="11">
        <v>1100000000</v>
      </c>
      <c r="D94" s="36">
        <f>SUM(D95)</f>
        <v>101000</v>
      </c>
      <c r="E94" s="36">
        <f>SUM(E95)</f>
        <v>16499.84</v>
      </c>
    </row>
    <row r="95" spans="1:5" ht="67.5">
      <c r="A95" s="8" t="s">
        <v>118</v>
      </c>
      <c r="B95" s="9"/>
      <c r="C95" s="11" t="s">
        <v>48</v>
      </c>
      <c r="D95" s="36">
        <v>101000</v>
      </c>
      <c r="E95" s="36">
        <v>16499.84</v>
      </c>
    </row>
    <row r="96" spans="1:5" ht="22.5">
      <c r="A96" s="8" t="s">
        <v>120</v>
      </c>
      <c r="B96" s="9">
        <v>1006</v>
      </c>
      <c r="C96" s="11"/>
      <c r="D96" s="36">
        <f>SUM(D97)</f>
        <v>128200</v>
      </c>
      <c r="E96" s="36">
        <f>SUM(E97)</f>
        <v>28850</v>
      </c>
    </row>
    <row r="97" spans="1:5" ht="33.75">
      <c r="A97" s="8" t="s">
        <v>115</v>
      </c>
      <c r="B97" s="9"/>
      <c r="C97" s="11">
        <v>1100000000</v>
      </c>
      <c r="D97" s="36">
        <f>SUM(D98:D101)</f>
        <v>128200</v>
      </c>
      <c r="E97" s="36">
        <f>SUM(E98:E101)</f>
        <v>28850</v>
      </c>
    </row>
    <row r="98" spans="1:5" ht="33.75">
      <c r="A98" s="8" t="s">
        <v>121</v>
      </c>
      <c r="B98" s="9"/>
      <c r="C98" s="11">
        <v>1100020260</v>
      </c>
      <c r="D98" s="36">
        <v>19200</v>
      </c>
      <c r="E98" s="36">
        <v>4800</v>
      </c>
    </row>
    <row r="99" spans="1:5" ht="33.75">
      <c r="A99" s="8" t="s">
        <v>122</v>
      </c>
      <c r="B99" s="9"/>
      <c r="C99" s="11">
        <v>1100020290</v>
      </c>
      <c r="D99" s="36">
        <v>30000</v>
      </c>
      <c r="E99" s="36">
        <v>0</v>
      </c>
    </row>
    <row r="100" spans="1:5" ht="45">
      <c r="A100" s="8" t="s">
        <v>123</v>
      </c>
      <c r="B100" s="9"/>
      <c r="C100" s="11">
        <v>1100020310</v>
      </c>
      <c r="D100" s="36">
        <v>5000</v>
      </c>
      <c r="E100" s="36">
        <v>5000</v>
      </c>
    </row>
    <row r="101" spans="1:5" ht="33.75">
      <c r="A101" s="8" t="s">
        <v>81</v>
      </c>
      <c r="B101" s="9"/>
      <c r="C101" s="11" t="s">
        <v>49</v>
      </c>
      <c r="D101" s="36">
        <v>74000</v>
      </c>
      <c r="E101" s="36">
        <v>19050</v>
      </c>
    </row>
    <row r="102" spans="1:5" ht="21">
      <c r="A102" s="7" t="s">
        <v>124</v>
      </c>
      <c r="B102" s="10">
        <v>1300</v>
      </c>
      <c r="C102" s="11"/>
      <c r="D102" s="36">
        <f>SUM(D103)</f>
        <v>945000</v>
      </c>
      <c r="E102" s="36">
        <f>SUM(E103)</f>
        <v>161283.82</v>
      </c>
    </row>
    <row r="103" spans="1:5" ht="22.5">
      <c r="A103" s="8" t="s">
        <v>125</v>
      </c>
      <c r="B103" s="9">
        <v>1301</v>
      </c>
      <c r="C103" s="11"/>
      <c r="D103" s="36">
        <f>SUM(D104)</f>
        <v>945000</v>
      </c>
      <c r="E103" s="36">
        <f>SUM(E104)</f>
        <v>161283.82</v>
      </c>
    </row>
    <row r="104" spans="1:5">
      <c r="A104" s="8" t="s">
        <v>67</v>
      </c>
      <c r="B104" s="9"/>
      <c r="C104" s="11">
        <v>9900000000</v>
      </c>
      <c r="D104" s="36">
        <f>SUM(D105)</f>
        <v>945000</v>
      </c>
      <c r="E104" s="36">
        <f>SUM(E105)</f>
        <v>161283.82</v>
      </c>
    </row>
    <row r="105" spans="1:5" ht="33.75">
      <c r="A105" s="8" t="s">
        <v>126</v>
      </c>
      <c r="B105" s="9"/>
      <c r="C105" s="11" t="s">
        <v>50</v>
      </c>
      <c r="D105" s="36">
        <v>945000</v>
      </c>
      <c r="E105" s="36">
        <v>161283.82</v>
      </c>
    </row>
    <row r="106" spans="1:5" ht="15.75">
      <c r="A106" s="57" t="s">
        <v>129</v>
      </c>
      <c r="B106" s="63"/>
      <c r="C106" s="54"/>
      <c r="D106" s="59">
        <f>SUM(D107)</f>
        <v>6970697</v>
      </c>
      <c r="E106" s="59">
        <f>SUM(E107)</f>
        <v>2763235.04</v>
      </c>
    </row>
    <row r="107" spans="1:5">
      <c r="A107" s="7" t="s">
        <v>52</v>
      </c>
      <c r="B107" s="12" t="s">
        <v>53</v>
      </c>
      <c r="C107" s="13"/>
      <c r="D107" s="39">
        <f>SUM(D108)</f>
        <v>6970697</v>
      </c>
      <c r="E107" s="39">
        <f>SUM(E108)</f>
        <v>2763235.04</v>
      </c>
    </row>
    <row r="108" spans="1:5">
      <c r="A108" s="8" t="s">
        <v>69</v>
      </c>
      <c r="B108" s="13" t="s">
        <v>130</v>
      </c>
      <c r="C108" s="13"/>
      <c r="D108" s="39">
        <f>SUM(D109)</f>
        <v>6970697</v>
      </c>
      <c r="E108" s="39">
        <f>SUM(E109)</f>
        <v>2763235.04</v>
      </c>
    </row>
    <row r="109" spans="1:5">
      <c r="A109" s="8" t="s">
        <v>67</v>
      </c>
      <c r="B109" s="13"/>
      <c r="C109" s="13" t="s">
        <v>131</v>
      </c>
      <c r="D109" s="37">
        <f>SUM(D110+D111)</f>
        <v>6970697</v>
      </c>
      <c r="E109" s="37">
        <f>SUM(E110+E111)</f>
        <v>2763235.04</v>
      </c>
    </row>
    <row r="110" spans="1:5" ht="56.25">
      <c r="A110" s="8" t="s">
        <v>134</v>
      </c>
      <c r="B110" s="13"/>
      <c r="C110" s="11" t="s">
        <v>132</v>
      </c>
      <c r="D110" s="36">
        <v>6287124</v>
      </c>
      <c r="E110" s="36">
        <v>2129163</v>
      </c>
    </row>
    <row r="111" spans="1:5" ht="45">
      <c r="A111" s="8" t="s">
        <v>135</v>
      </c>
      <c r="B111" s="13"/>
      <c r="C111" s="11" t="s">
        <v>133</v>
      </c>
      <c r="D111" s="36">
        <v>683573</v>
      </c>
      <c r="E111" s="36">
        <v>634072.04</v>
      </c>
    </row>
    <row r="112" spans="1:5" ht="15.75">
      <c r="A112" s="57" t="s">
        <v>136</v>
      </c>
      <c r="B112" s="58"/>
      <c r="C112" s="58"/>
      <c r="D112" s="59">
        <f>SUM(D113+D120+D127)</f>
        <v>2506440</v>
      </c>
      <c r="E112" s="59">
        <f>SUM(E113+E120+E127)</f>
        <v>1031264.1499999999</v>
      </c>
    </row>
    <row r="113" spans="1:5">
      <c r="A113" s="7" t="s">
        <v>52</v>
      </c>
      <c r="B113" s="12" t="s">
        <v>53</v>
      </c>
      <c r="C113" s="13"/>
      <c r="D113" s="37">
        <f>SUM(D114)</f>
        <v>947140</v>
      </c>
      <c r="E113" s="37">
        <f>SUM(E114)</f>
        <v>347060.41</v>
      </c>
    </row>
    <row r="114" spans="1:5">
      <c r="A114" s="8" t="s">
        <v>69</v>
      </c>
      <c r="B114" s="13" t="s">
        <v>130</v>
      </c>
      <c r="C114" s="13"/>
      <c r="D114" s="37">
        <f>SUM(D115+D118)</f>
        <v>947140</v>
      </c>
      <c r="E114" s="37">
        <f>SUM(E115+E118)</f>
        <v>347060.41</v>
      </c>
    </row>
    <row r="115" spans="1:5" ht="45">
      <c r="A115" s="8" t="s">
        <v>57</v>
      </c>
      <c r="B115" s="13"/>
      <c r="C115" s="13" t="s">
        <v>137</v>
      </c>
      <c r="D115" s="36">
        <f>SUM(D116:D117)</f>
        <v>879640</v>
      </c>
      <c r="E115" s="36">
        <f>SUM(E116:E117)</f>
        <v>343435.41</v>
      </c>
    </row>
    <row r="116" spans="1:5" ht="67.5">
      <c r="A116" s="8" t="s">
        <v>58</v>
      </c>
      <c r="B116" s="13"/>
      <c r="C116" s="11" t="s">
        <v>10</v>
      </c>
      <c r="D116" s="36">
        <v>823700</v>
      </c>
      <c r="E116" s="36">
        <v>305673.28999999998</v>
      </c>
    </row>
    <row r="117" spans="1:5" ht="22.5">
      <c r="A117" s="8" t="s">
        <v>59</v>
      </c>
      <c r="B117" s="13"/>
      <c r="C117" s="11" t="s">
        <v>11</v>
      </c>
      <c r="D117" s="36">
        <v>55940</v>
      </c>
      <c r="E117" s="36">
        <v>37762.120000000003</v>
      </c>
    </row>
    <row r="118" spans="1:5">
      <c r="A118" s="8" t="s">
        <v>67</v>
      </c>
      <c r="B118" s="13"/>
      <c r="C118" s="13" t="s">
        <v>131</v>
      </c>
      <c r="D118" s="37">
        <f>SUM(D119)</f>
        <v>67500</v>
      </c>
      <c r="E118" s="37">
        <f>SUM(E119)</f>
        <v>3625</v>
      </c>
    </row>
    <row r="119" spans="1:5" ht="22.5">
      <c r="A119" s="8" t="s">
        <v>75</v>
      </c>
      <c r="B119" s="13"/>
      <c r="C119" s="11" t="s">
        <v>23</v>
      </c>
      <c r="D119" s="36">
        <v>67500</v>
      </c>
      <c r="E119" s="36">
        <v>3625</v>
      </c>
    </row>
    <row r="120" spans="1:5">
      <c r="A120" s="21" t="s">
        <v>77</v>
      </c>
      <c r="B120" s="12" t="s">
        <v>287</v>
      </c>
      <c r="C120" s="13"/>
      <c r="D120" s="37">
        <f>SUM(D121+D124)</f>
        <v>682350</v>
      </c>
      <c r="E120" s="37">
        <f>SUM(E121+E124)</f>
        <v>81250</v>
      </c>
    </row>
    <row r="121" spans="1:5">
      <c r="A121" s="8" t="s">
        <v>84</v>
      </c>
      <c r="B121" s="9">
        <v>409</v>
      </c>
      <c r="C121" s="13"/>
      <c r="D121" s="37">
        <f>SUM(D122)</f>
        <v>350000</v>
      </c>
      <c r="E121" s="37">
        <f>SUM(E122)</f>
        <v>0</v>
      </c>
    </row>
    <row r="122" spans="1:5" ht="33.75">
      <c r="A122" s="8" t="s">
        <v>85</v>
      </c>
      <c r="B122" s="13"/>
      <c r="C122" s="13" t="s">
        <v>138</v>
      </c>
      <c r="D122" s="37">
        <f>SUM(D123)</f>
        <v>350000</v>
      </c>
      <c r="E122" s="37">
        <f>SUM(E123)</f>
        <v>0</v>
      </c>
    </row>
    <row r="123" spans="1:5" ht="22.5">
      <c r="A123" s="8" t="s">
        <v>86</v>
      </c>
      <c r="B123" s="13"/>
      <c r="C123" s="11" t="s">
        <v>31</v>
      </c>
      <c r="D123" s="37">
        <v>350000</v>
      </c>
      <c r="E123" s="37">
        <v>0</v>
      </c>
    </row>
    <row r="124" spans="1:5" ht="22.5">
      <c r="A124" s="8" t="s">
        <v>89</v>
      </c>
      <c r="B124" s="13" t="s">
        <v>139</v>
      </c>
      <c r="C124" s="11"/>
      <c r="D124" s="37">
        <f>SUM(D125)</f>
        <v>332350</v>
      </c>
      <c r="E124" s="37">
        <f>SUM(E125)</f>
        <v>81250</v>
      </c>
    </row>
    <row r="125" spans="1:5">
      <c r="A125" s="7" t="s">
        <v>67</v>
      </c>
      <c r="B125" s="13"/>
      <c r="C125" s="13" t="s">
        <v>131</v>
      </c>
      <c r="D125" s="37">
        <f>SUM(D126)</f>
        <v>332350</v>
      </c>
      <c r="E125" s="37">
        <f>SUM(E126)</f>
        <v>81250</v>
      </c>
    </row>
    <row r="126" spans="1:5" ht="22.5">
      <c r="A126" s="8" t="s">
        <v>140</v>
      </c>
      <c r="B126" s="13"/>
      <c r="C126" s="11" t="s">
        <v>141</v>
      </c>
      <c r="D126" s="36">
        <v>332350</v>
      </c>
      <c r="E126" s="36">
        <v>81250</v>
      </c>
    </row>
    <row r="127" spans="1:5">
      <c r="A127" s="7" t="s">
        <v>96</v>
      </c>
      <c r="B127" s="10">
        <v>500</v>
      </c>
      <c r="C127" s="13"/>
      <c r="D127" s="37">
        <f>SUM(D131+D128)</f>
        <v>876950</v>
      </c>
      <c r="E127" s="37">
        <f>SUM(E131+E128)</f>
        <v>602953.74</v>
      </c>
    </row>
    <row r="128" spans="1:5">
      <c r="A128" s="8" t="s">
        <v>142</v>
      </c>
      <c r="B128" s="13" t="s">
        <v>143</v>
      </c>
      <c r="C128" s="13"/>
      <c r="D128" s="37">
        <f>SUM(D130)</f>
        <v>776950</v>
      </c>
      <c r="E128" s="37">
        <f>SUM(E130)</f>
        <v>602953.74</v>
      </c>
    </row>
    <row r="129" spans="1:5">
      <c r="A129" s="8" t="s">
        <v>67</v>
      </c>
      <c r="B129" s="13"/>
      <c r="C129" s="13" t="s">
        <v>131</v>
      </c>
      <c r="D129" s="37">
        <f>SUM(D130)</f>
        <v>776950</v>
      </c>
      <c r="E129" s="37">
        <f>SUM(E130)</f>
        <v>602953.74</v>
      </c>
    </row>
    <row r="130" spans="1:5" ht="22.5">
      <c r="A130" s="8" t="s">
        <v>144</v>
      </c>
      <c r="B130" s="13"/>
      <c r="C130" s="11" t="s">
        <v>23</v>
      </c>
      <c r="D130" s="36">
        <v>776950</v>
      </c>
      <c r="E130" s="36">
        <v>602953.74</v>
      </c>
    </row>
    <row r="131" spans="1:5">
      <c r="A131" s="7" t="s">
        <v>97</v>
      </c>
      <c r="B131" s="9">
        <v>502</v>
      </c>
      <c r="C131" s="13"/>
      <c r="D131" s="37">
        <f>SUM(D132)</f>
        <v>100000</v>
      </c>
      <c r="E131" s="37">
        <f>SUM(E132)</f>
        <v>0</v>
      </c>
    </row>
    <row r="132" spans="1:5" ht="67.5">
      <c r="A132" s="8" t="s">
        <v>98</v>
      </c>
      <c r="B132" s="9"/>
      <c r="C132" s="13" t="s">
        <v>146</v>
      </c>
      <c r="D132" s="37">
        <f>SUM(D133)</f>
        <v>100000</v>
      </c>
      <c r="E132" s="37">
        <f>SUM(E133)</f>
        <v>0</v>
      </c>
    </row>
    <row r="133" spans="1:5" ht="67.5">
      <c r="A133" s="8" t="s">
        <v>103</v>
      </c>
      <c r="B133" s="9"/>
      <c r="C133" s="13" t="s">
        <v>147</v>
      </c>
      <c r="D133" s="37">
        <f>SUM(D134)</f>
        <v>100000</v>
      </c>
      <c r="E133" s="37">
        <f>SUM(E134)</f>
        <v>0</v>
      </c>
    </row>
    <row r="134" spans="1:5" ht="78.75">
      <c r="A134" s="8" t="s">
        <v>148</v>
      </c>
      <c r="B134" s="13"/>
      <c r="C134" s="11" t="s">
        <v>145</v>
      </c>
      <c r="D134" s="36">
        <v>100000</v>
      </c>
      <c r="E134" s="37">
        <v>0</v>
      </c>
    </row>
    <row r="135" spans="1:5" ht="38.25" customHeight="1">
      <c r="A135" s="70" t="s">
        <v>127</v>
      </c>
      <c r="B135" s="54"/>
      <c r="C135" s="73"/>
      <c r="D135" s="55">
        <f>SUM(D22+D106+D112)</f>
        <v>47523333</v>
      </c>
      <c r="E135" s="55">
        <f>SUM(E22+E106+E112)</f>
        <v>9758223.9500000011</v>
      </c>
    </row>
    <row r="136" spans="1:5" ht="15.75">
      <c r="A136" s="53" t="s">
        <v>163</v>
      </c>
      <c r="B136" s="54"/>
      <c r="C136" s="54"/>
      <c r="D136" s="60"/>
      <c r="E136" s="60"/>
    </row>
    <row r="137" spans="1:5" ht="15.75">
      <c r="A137" s="57" t="s">
        <v>167</v>
      </c>
      <c r="B137" s="13"/>
      <c r="C137" s="13"/>
      <c r="D137" s="59">
        <f>SUM(D138)</f>
        <v>2958600</v>
      </c>
      <c r="E137" s="59">
        <f>SUM(E138)</f>
        <v>351845.73</v>
      </c>
    </row>
    <row r="138" spans="1:5">
      <c r="A138" s="21" t="s">
        <v>77</v>
      </c>
      <c r="B138" s="10">
        <v>400</v>
      </c>
      <c r="C138" s="13"/>
      <c r="D138" s="37">
        <f>SUM(D139)</f>
        <v>2958600</v>
      </c>
      <c r="E138" s="37">
        <f>SUM(E139)</f>
        <v>351845.73</v>
      </c>
    </row>
    <row r="139" spans="1:5">
      <c r="A139" s="8" t="s">
        <v>78</v>
      </c>
      <c r="B139" s="9">
        <v>405</v>
      </c>
      <c r="C139" s="13"/>
      <c r="D139" s="37">
        <f>SUM(D140+D142)</f>
        <v>2958600</v>
      </c>
      <c r="E139" s="37">
        <f>SUM(E140+E142)</f>
        <v>351845.73</v>
      </c>
    </row>
    <row r="140" spans="1:5" ht="45">
      <c r="A140" s="8" t="s">
        <v>57</v>
      </c>
      <c r="B140" s="13"/>
      <c r="C140" s="13" t="s">
        <v>137</v>
      </c>
      <c r="D140" s="31">
        <f>SUM(D141)</f>
        <v>2202800</v>
      </c>
      <c r="E140" s="31">
        <f>SUM(E141)</f>
        <v>351845.73</v>
      </c>
    </row>
    <row r="141" spans="1:5" ht="33.75">
      <c r="A141" s="8" t="s">
        <v>164</v>
      </c>
      <c r="B141" s="13"/>
      <c r="C141" s="4" t="s">
        <v>165</v>
      </c>
      <c r="D141" s="31">
        <v>2202800</v>
      </c>
      <c r="E141" s="31">
        <v>351845.73</v>
      </c>
    </row>
    <row r="142" spans="1:5">
      <c r="A142" s="8" t="s">
        <v>67</v>
      </c>
      <c r="B142" s="13"/>
      <c r="C142" s="13" t="s">
        <v>131</v>
      </c>
      <c r="D142" s="37">
        <f>SUM(D143)</f>
        <v>755800</v>
      </c>
      <c r="E142" s="37">
        <f>SUM(E143)</f>
        <v>0</v>
      </c>
    </row>
    <row r="143" spans="1:5" ht="56.25">
      <c r="A143" s="8" t="s">
        <v>168</v>
      </c>
      <c r="B143" s="13"/>
      <c r="C143" s="4" t="s">
        <v>166</v>
      </c>
      <c r="D143" s="31">
        <v>755800</v>
      </c>
      <c r="E143" s="37">
        <v>0</v>
      </c>
    </row>
    <row r="144" spans="1:5" ht="31.5">
      <c r="A144" s="61" t="s">
        <v>127</v>
      </c>
      <c r="B144" s="58"/>
      <c r="C144" s="58"/>
      <c r="D144" s="59">
        <f>SUM(D138)</f>
        <v>2958600</v>
      </c>
      <c r="E144" s="59">
        <f>SUM(E138)</f>
        <v>351845.73</v>
      </c>
    </row>
    <row r="145" spans="1:5" ht="63">
      <c r="A145" s="56" t="s">
        <v>169</v>
      </c>
      <c r="B145" s="54"/>
      <c r="C145" s="54"/>
      <c r="D145" s="60"/>
      <c r="E145" s="60"/>
    </row>
    <row r="146" spans="1:5" ht="63">
      <c r="A146" s="64" t="s">
        <v>170</v>
      </c>
      <c r="B146" s="74"/>
      <c r="C146" s="74"/>
      <c r="D146" s="40">
        <f>SUM(D152)</f>
        <v>119914</v>
      </c>
      <c r="E146" s="40">
        <f>SUM(E152)</f>
        <v>26597.289999999997</v>
      </c>
    </row>
    <row r="147" spans="1:5" ht="13.5" thickBot="1">
      <c r="A147" s="25" t="s">
        <v>52</v>
      </c>
      <c r="B147" s="12" t="s">
        <v>53</v>
      </c>
      <c r="C147" s="13"/>
      <c r="D147" s="39">
        <f>SUM(D148)</f>
        <v>119914</v>
      </c>
      <c r="E147" s="39">
        <f>SUM(E148)</f>
        <v>26597.289999999997</v>
      </c>
    </row>
    <row r="148" spans="1:5" ht="57" thickBot="1">
      <c r="A148" s="3" t="s">
        <v>172</v>
      </c>
      <c r="B148" s="13" t="s">
        <v>171</v>
      </c>
      <c r="C148" s="13"/>
      <c r="D148" s="37">
        <f>SUM(D149)</f>
        <v>119914</v>
      </c>
      <c r="E148" s="37">
        <f>SUM(E149)</f>
        <v>26597.289999999997</v>
      </c>
    </row>
    <row r="149" spans="1:5" ht="34.5" thickBot="1">
      <c r="A149" s="3" t="s">
        <v>173</v>
      </c>
      <c r="B149" s="13"/>
      <c r="C149" s="13" t="s">
        <v>174</v>
      </c>
      <c r="D149" s="37">
        <f>SUM(D150:D151)</f>
        <v>119914</v>
      </c>
      <c r="E149" s="37">
        <f>SUM(E150:E151)</f>
        <v>26597.289999999997</v>
      </c>
    </row>
    <row r="150" spans="1:5" ht="23.25" thickBot="1">
      <c r="A150" s="3" t="s">
        <v>55</v>
      </c>
      <c r="B150" s="13"/>
      <c r="C150" s="17">
        <v>6200000110</v>
      </c>
      <c r="D150" s="41">
        <v>114484</v>
      </c>
      <c r="E150" s="41">
        <v>25418.69</v>
      </c>
    </row>
    <row r="151" spans="1:5" ht="23.25" thickBot="1">
      <c r="A151" s="3" t="s">
        <v>59</v>
      </c>
      <c r="B151" s="13"/>
      <c r="C151" s="4" t="s">
        <v>175</v>
      </c>
      <c r="D151" s="41">
        <v>5430</v>
      </c>
      <c r="E151" s="41">
        <v>1178.5999999999999</v>
      </c>
    </row>
    <row r="152" spans="1:5" ht="31.5">
      <c r="A152" s="75" t="s">
        <v>127</v>
      </c>
      <c r="B152" s="63"/>
      <c r="C152" s="63"/>
      <c r="D152" s="55">
        <f>SUM(D147)</f>
        <v>119914</v>
      </c>
      <c r="E152" s="55">
        <f>SUM(E147)</f>
        <v>26597.289999999997</v>
      </c>
    </row>
    <row r="153" spans="1:5" ht="47.25">
      <c r="A153" s="56" t="s">
        <v>355</v>
      </c>
      <c r="B153" s="13"/>
      <c r="C153" s="13"/>
      <c r="D153" s="37"/>
      <c r="E153" s="37"/>
    </row>
    <row r="154" spans="1:5" ht="15.75">
      <c r="A154" s="57" t="s">
        <v>176</v>
      </c>
      <c r="B154" s="62"/>
      <c r="C154" s="62"/>
      <c r="D154" s="59">
        <f>SUM(D155)</f>
        <v>3246799</v>
      </c>
      <c r="E154" s="59">
        <f>SUM(E155)</f>
        <v>1091294.26</v>
      </c>
    </row>
    <row r="155" spans="1:5">
      <c r="A155" s="28" t="s">
        <v>177</v>
      </c>
      <c r="B155" s="12" t="s">
        <v>178</v>
      </c>
      <c r="C155" s="12"/>
      <c r="D155" s="39">
        <f>SUM(D156)</f>
        <v>3246799</v>
      </c>
      <c r="E155" s="39">
        <f>SUM(E156)</f>
        <v>1091294.26</v>
      </c>
    </row>
    <row r="156" spans="1:5">
      <c r="A156" s="18" t="s">
        <v>180</v>
      </c>
      <c r="B156" s="13" t="s">
        <v>179</v>
      </c>
      <c r="C156" s="13"/>
      <c r="D156" s="37">
        <f>SUM(D157+D162)</f>
        <v>3246799</v>
      </c>
      <c r="E156" s="37">
        <f>SUM(E157+E162)</f>
        <v>1091294.26</v>
      </c>
    </row>
    <row r="157" spans="1:5" ht="33.75">
      <c r="A157" s="8" t="s">
        <v>181</v>
      </c>
      <c r="B157" s="13"/>
      <c r="C157" s="13" t="s">
        <v>185</v>
      </c>
      <c r="D157" s="37">
        <f>SUM(D158)</f>
        <v>3056444</v>
      </c>
      <c r="E157" s="37">
        <f>SUM(E158)</f>
        <v>948528.66999999993</v>
      </c>
    </row>
    <row r="158" spans="1:5" ht="33.75">
      <c r="A158" s="8" t="s">
        <v>182</v>
      </c>
      <c r="B158" s="13"/>
      <c r="C158" s="13" t="s">
        <v>183</v>
      </c>
      <c r="D158" s="37">
        <f>SUM(D159:D161)</f>
        <v>3056444</v>
      </c>
      <c r="E158" s="37">
        <f>SUM(E159:E161)</f>
        <v>948528.66999999993</v>
      </c>
    </row>
    <row r="159" spans="1:5" ht="33.75">
      <c r="A159" s="8" t="s">
        <v>186</v>
      </c>
      <c r="B159" s="13"/>
      <c r="C159" s="4" t="s">
        <v>184</v>
      </c>
      <c r="D159" s="31">
        <v>1490905</v>
      </c>
      <c r="E159" s="31">
        <v>549001.48</v>
      </c>
    </row>
    <row r="160" spans="1:5" ht="45">
      <c r="A160" s="8" t="s">
        <v>188</v>
      </c>
      <c r="B160" s="13"/>
      <c r="C160" s="4" t="s">
        <v>187</v>
      </c>
      <c r="D160" s="31">
        <v>363242</v>
      </c>
      <c r="E160" s="31">
        <v>46550.73</v>
      </c>
    </row>
    <row r="161" spans="1:5" ht="45">
      <c r="A161" s="8" t="s">
        <v>190</v>
      </c>
      <c r="B161" s="13"/>
      <c r="C161" s="4" t="s">
        <v>189</v>
      </c>
      <c r="D161" s="31">
        <v>1202297</v>
      </c>
      <c r="E161" s="31">
        <v>352976.46</v>
      </c>
    </row>
    <row r="162" spans="1:5">
      <c r="A162" s="7" t="s">
        <v>67</v>
      </c>
      <c r="B162" s="13"/>
      <c r="C162" s="13" t="s">
        <v>131</v>
      </c>
      <c r="D162" s="37">
        <f>SUM(D163:D165)</f>
        <v>190355</v>
      </c>
      <c r="E162" s="37">
        <f>SUM(E163:E165)</f>
        <v>142765.59</v>
      </c>
    </row>
    <row r="163" spans="1:5" ht="33.75">
      <c r="A163" s="8" t="s">
        <v>192</v>
      </c>
      <c r="B163" s="13"/>
      <c r="C163" s="4" t="s">
        <v>191</v>
      </c>
      <c r="D163" s="31">
        <v>4639</v>
      </c>
      <c r="E163" s="31">
        <v>4638.47</v>
      </c>
    </row>
    <row r="164" spans="1:5" ht="45">
      <c r="A164" s="8" t="s">
        <v>194</v>
      </c>
      <c r="B164" s="13"/>
      <c r="C164" s="4" t="s">
        <v>193</v>
      </c>
      <c r="D164" s="31">
        <v>118129</v>
      </c>
      <c r="E164" s="31">
        <v>70540.47</v>
      </c>
    </row>
    <row r="165" spans="1:5" ht="45">
      <c r="A165" s="8" t="s">
        <v>196</v>
      </c>
      <c r="B165" s="13"/>
      <c r="C165" s="4" t="s">
        <v>195</v>
      </c>
      <c r="D165" s="31">
        <v>67587</v>
      </c>
      <c r="E165" s="31">
        <v>67586.649999999994</v>
      </c>
    </row>
    <row r="166" spans="1:5" ht="15.75">
      <c r="A166" s="57" t="s">
        <v>197</v>
      </c>
      <c r="B166" s="62"/>
      <c r="C166" s="62"/>
      <c r="D166" s="59">
        <f>SUM(D167)</f>
        <v>1905598</v>
      </c>
      <c r="E166" s="59">
        <f>SUM(E167)</f>
        <v>686077.20000000007</v>
      </c>
    </row>
    <row r="167" spans="1:5">
      <c r="A167" s="28" t="s">
        <v>177</v>
      </c>
      <c r="B167" s="12" t="s">
        <v>178</v>
      </c>
      <c r="C167" s="12"/>
      <c r="D167" s="39">
        <f>SUM(D168)</f>
        <v>1905598</v>
      </c>
      <c r="E167" s="39">
        <f>SUM(E168)</f>
        <v>686077.20000000007</v>
      </c>
    </row>
    <row r="168" spans="1:5">
      <c r="A168" s="18" t="s">
        <v>180</v>
      </c>
      <c r="B168" s="13" t="s">
        <v>179</v>
      </c>
      <c r="C168" s="12"/>
      <c r="D168" s="37">
        <f>SUM(D169+D176)</f>
        <v>1905598</v>
      </c>
      <c r="E168" s="37">
        <f>SUM(E169+E176)</f>
        <v>686077.20000000007</v>
      </c>
    </row>
    <row r="169" spans="1:5" ht="33.75">
      <c r="A169" s="8" t="s">
        <v>181</v>
      </c>
      <c r="B169" s="13"/>
      <c r="C169" s="13" t="s">
        <v>185</v>
      </c>
      <c r="D169" s="37">
        <f>SUM(D170+D174)</f>
        <v>1771747</v>
      </c>
      <c r="E169" s="37">
        <f>SUM(E170+E174)</f>
        <v>619076.59000000008</v>
      </c>
    </row>
    <row r="170" spans="1:5" ht="33.75">
      <c r="A170" s="8" t="s">
        <v>182</v>
      </c>
      <c r="B170" s="13"/>
      <c r="C170" s="13" t="s">
        <v>183</v>
      </c>
      <c r="D170" s="37">
        <f>SUM(D171:D173)</f>
        <v>1724390</v>
      </c>
      <c r="E170" s="37">
        <f>SUM(E171:E173)</f>
        <v>619076.59000000008</v>
      </c>
    </row>
    <row r="171" spans="1:5" ht="33.75">
      <c r="A171" s="8" t="s">
        <v>186</v>
      </c>
      <c r="B171" s="13"/>
      <c r="C171" s="4" t="s">
        <v>184</v>
      </c>
      <c r="D171" s="31">
        <v>1076145</v>
      </c>
      <c r="E171" s="33">
        <v>449454.84</v>
      </c>
    </row>
    <row r="172" spans="1:5" ht="45">
      <c r="A172" s="8" t="s">
        <v>188</v>
      </c>
      <c r="B172" s="13"/>
      <c r="C172" s="4" t="s">
        <v>187</v>
      </c>
      <c r="D172" s="31">
        <v>160607</v>
      </c>
      <c r="E172" s="33">
        <v>5625.4</v>
      </c>
    </row>
    <row r="173" spans="1:5" ht="45">
      <c r="A173" s="8" t="s">
        <v>190</v>
      </c>
      <c r="B173" s="13"/>
      <c r="C173" s="4" t="s">
        <v>189</v>
      </c>
      <c r="D173" s="31">
        <v>487638</v>
      </c>
      <c r="E173" s="33">
        <v>163996.35</v>
      </c>
    </row>
    <row r="174" spans="1:5" ht="34.5" thickBot="1">
      <c r="A174" s="27" t="s">
        <v>198</v>
      </c>
      <c r="B174" s="13"/>
      <c r="C174" s="4">
        <v>760000000</v>
      </c>
      <c r="D174" s="31">
        <f>SUM(D175)</f>
        <v>47357</v>
      </c>
      <c r="E174" s="31">
        <f>SUM(E175)</f>
        <v>0</v>
      </c>
    </row>
    <row r="175" spans="1:5" ht="34.5" thickBot="1">
      <c r="A175" s="27" t="s">
        <v>200</v>
      </c>
      <c r="B175" s="13"/>
      <c r="C175" s="4" t="s">
        <v>199</v>
      </c>
      <c r="D175" s="31">
        <v>47357</v>
      </c>
      <c r="E175" s="31">
        <v>0</v>
      </c>
    </row>
    <row r="176" spans="1:5">
      <c r="A176" s="7" t="s">
        <v>67</v>
      </c>
      <c r="B176" s="13"/>
      <c r="C176" s="13" t="s">
        <v>131</v>
      </c>
      <c r="D176" s="37">
        <f>SUM(D177:D178)</f>
        <v>133851</v>
      </c>
      <c r="E176" s="37">
        <f>SUM(E177:E178)</f>
        <v>67000.61</v>
      </c>
    </row>
    <row r="177" spans="1:5" ht="45">
      <c r="A177" s="8" t="s">
        <v>194</v>
      </c>
      <c r="B177" s="13"/>
      <c r="C177" s="4" t="s">
        <v>193</v>
      </c>
      <c r="D177" s="31">
        <v>115522</v>
      </c>
      <c r="E177" s="33">
        <v>56381.66</v>
      </c>
    </row>
    <row r="178" spans="1:5" ht="45">
      <c r="A178" s="8" t="s">
        <v>196</v>
      </c>
      <c r="B178" s="13"/>
      <c r="C178" s="4" t="s">
        <v>195</v>
      </c>
      <c r="D178" s="31">
        <v>18329</v>
      </c>
      <c r="E178" s="33">
        <v>10618.95</v>
      </c>
    </row>
    <row r="179" spans="1:5" ht="47.25">
      <c r="A179" s="64" t="s">
        <v>356</v>
      </c>
      <c r="B179" s="62"/>
      <c r="C179" s="62"/>
      <c r="D179" s="59">
        <f>SUM(D180)</f>
        <v>3165860</v>
      </c>
      <c r="E179" s="59">
        <f>SUM(E180)</f>
        <v>1114782.5199999998</v>
      </c>
    </row>
    <row r="180" spans="1:5">
      <c r="A180" s="28" t="s">
        <v>177</v>
      </c>
      <c r="B180" s="12" t="s">
        <v>178</v>
      </c>
      <c r="C180" s="12"/>
      <c r="D180" s="39">
        <f>SUM(D181)</f>
        <v>3165860</v>
      </c>
      <c r="E180" s="39">
        <f>SUM(E181)</f>
        <v>1114782.5199999998</v>
      </c>
    </row>
    <row r="181" spans="1:5">
      <c r="A181" s="18" t="s">
        <v>180</v>
      </c>
      <c r="B181" s="13" t="s">
        <v>179</v>
      </c>
      <c r="C181" s="12"/>
      <c r="D181" s="37">
        <f>SUM(D182+D187)</f>
        <v>3165860</v>
      </c>
      <c r="E181" s="37">
        <f>SUM(E182+E187)</f>
        <v>1114782.5199999998</v>
      </c>
    </row>
    <row r="182" spans="1:5" ht="33.75">
      <c r="A182" s="8" t="s">
        <v>181</v>
      </c>
      <c r="B182" s="13"/>
      <c r="C182" s="13" t="s">
        <v>185</v>
      </c>
      <c r="D182" s="37">
        <f>SUM(D184:D186)</f>
        <v>2931152</v>
      </c>
      <c r="E182" s="37">
        <f>SUM(E184:E186)</f>
        <v>937600.6399999999</v>
      </c>
    </row>
    <row r="183" spans="1:5" ht="33.75">
      <c r="A183" s="8" t="s">
        <v>182</v>
      </c>
      <c r="B183" s="13"/>
      <c r="C183" s="13" t="s">
        <v>183</v>
      </c>
      <c r="D183" s="37">
        <f>SUM(D184:D186)</f>
        <v>2931152</v>
      </c>
      <c r="E183" s="37">
        <f>SUM(E184:E186)</f>
        <v>937600.6399999999</v>
      </c>
    </row>
    <row r="184" spans="1:5" ht="33.75">
      <c r="A184" s="8" t="s">
        <v>186</v>
      </c>
      <c r="B184" s="13"/>
      <c r="C184" s="4" t="s">
        <v>184</v>
      </c>
      <c r="D184" s="31">
        <v>1538676</v>
      </c>
      <c r="E184" s="33">
        <v>579679.53</v>
      </c>
    </row>
    <row r="185" spans="1:5" ht="45">
      <c r="A185" s="8" t="s">
        <v>188</v>
      </c>
      <c r="B185" s="13"/>
      <c r="C185" s="4" t="s">
        <v>187</v>
      </c>
      <c r="D185" s="31">
        <v>292695</v>
      </c>
      <c r="E185" s="33">
        <v>35374.94</v>
      </c>
    </row>
    <row r="186" spans="1:5" ht="45">
      <c r="A186" s="8" t="s">
        <v>190</v>
      </c>
      <c r="B186" s="13"/>
      <c r="C186" s="4" t="s">
        <v>189</v>
      </c>
      <c r="D186" s="31">
        <v>1099781</v>
      </c>
      <c r="E186" s="33">
        <v>322546.17</v>
      </c>
    </row>
    <row r="187" spans="1:5">
      <c r="A187" s="7" t="s">
        <v>67</v>
      </c>
      <c r="B187" s="13"/>
      <c r="C187" s="13" t="s">
        <v>131</v>
      </c>
      <c r="D187" s="37">
        <f>SUM(D188:D190)</f>
        <v>234708</v>
      </c>
      <c r="E187" s="37">
        <f>SUM(E188:E190)</f>
        <v>177181.87999999998</v>
      </c>
    </row>
    <row r="188" spans="1:5" ht="33.75">
      <c r="A188" s="8" t="s">
        <v>192</v>
      </c>
      <c r="B188" s="13"/>
      <c r="C188" s="4" t="s">
        <v>191</v>
      </c>
      <c r="D188" s="31">
        <v>16181</v>
      </c>
      <c r="E188" s="33">
        <v>16180.69</v>
      </c>
    </row>
    <row r="189" spans="1:5" ht="45">
      <c r="A189" s="8" t="s">
        <v>194</v>
      </c>
      <c r="B189" s="13"/>
      <c r="C189" s="4" t="s">
        <v>193</v>
      </c>
      <c r="D189" s="31">
        <v>197030</v>
      </c>
      <c r="E189" s="33">
        <v>147256.85999999999</v>
      </c>
    </row>
    <row r="190" spans="1:5" ht="45">
      <c r="A190" s="8" t="s">
        <v>196</v>
      </c>
      <c r="B190" s="13"/>
      <c r="C190" s="4" t="s">
        <v>195</v>
      </c>
      <c r="D190" s="31">
        <v>21497</v>
      </c>
      <c r="E190" s="33">
        <v>13744.33</v>
      </c>
    </row>
    <row r="191" spans="1:5" ht="15.75">
      <c r="A191" s="57" t="s">
        <v>201</v>
      </c>
      <c r="B191" s="62"/>
      <c r="C191" s="62"/>
      <c r="D191" s="59">
        <f>SUM(D192)</f>
        <v>1465765</v>
      </c>
      <c r="E191" s="59">
        <f>SUM(E192)</f>
        <v>480360.31</v>
      </c>
    </row>
    <row r="192" spans="1:5">
      <c r="A192" s="28" t="s">
        <v>177</v>
      </c>
      <c r="B192" s="12" t="s">
        <v>178</v>
      </c>
      <c r="C192" s="12"/>
      <c r="D192" s="39">
        <f>SUM(D193)</f>
        <v>1465765</v>
      </c>
      <c r="E192" s="39">
        <f>SUM(E193)</f>
        <v>480360.31</v>
      </c>
    </row>
    <row r="193" spans="1:5">
      <c r="A193" s="18" t="s">
        <v>180</v>
      </c>
      <c r="B193" s="13" t="s">
        <v>179</v>
      </c>
      <c r="C193" s="12"/>
      <c r="D193" s="37">
        <f>SUM(D194+D201)</f>
        <v>1465765</v>
      </c>
      <c r="E193" s="37">
        <f>SUM(E194+E201)</f>
        <v>480360.31</v>
      </c>
    </row>
    <row r="194" spans="1:5" ht="33.75">
      <c r="A194" s="8" t="s">
        <v>181</v>
      </c>
      <c r="B194" s="13"/>
      <c r="C194" s="13" t="s">
        <v>185</v>
      </c>
      <c r="D194" s="37">
        <f>SUM(D195+D199)</f>
        <v>1328636</v>
      </c>
      <c r="E194" s="37">
        <f>SUM(E195+E199)</f>
        <v>409191.37</v>
      </c>
    </row>
    <row r="195" spans="1:5" ht="33.75">
      <c r="A195" s="8" t="s">
        <v>182</v>
      </c>
      <c r="B195" s="13"/>
      <c r="C195" s="13" t="s">
        <v>183</v>
      </c>
      <c r="D195" s="37">
        <f>SUM(D196:D198)</f>
        <v>1315636</v>
      </c>
      <c r="E195" s="37">
        <f>SUM(E196:E198)</f>
        <v>409191.37</v>
      </c>
    </row>
    <row r="196" spans="1:5" ht="33.75">
      <c r="A196" s="8" t="s">
        <v>186</v>
      </c>
      <c r="B196" s="13"/>
      <c r="C196" s="4" t="s">
        <v>184</v>
      </c>
      <c r="D196" s="31">
        <v>817024</v>
      </c>
      <c r="E196" s="33">
        <v>256712.34</v>
      </c>
    </row>
    <row r="197" spans="1:5" ht="45">
      <c r="A197" s="8" t="s">
        <v>188</v>
      </c>
      <c r="B197" s="13"/>
      <c r="C197" s="4" t="s">
        <v>187</v>
      </c>
      <c r="D197" s="31">
        <v>102068</v>
      </c>
      <c r="E197" s="33">
        <v>24151.95</v>
      </c>
    </row>
    <row r="198" spans="1:5" ht="45">
      <c r="A198" s="8" t="s">
        <v>190</v>
      </c>
      <c r="B198" s="13"/>
      <c r="C198" s="4" t="s">
        <v>189</v>
      </c>
      <c r="D198" s="31">
        <v>396544</v>
      </c>
      <c r="E198" s="33">
        <v>128327.08</v>
      </c>
    </row>
    <row r="199" spans="1:5" ht="34.5" thickBot="1">
      <c r="A199" s="27" t="s">
        <v>198</v>
      </c>
      <c r="B199" s="13"/>
      <c r="C199" s="4">
        <v>760000000</v>
      </c>
      <c r="D199" s="31">
        <f>SUM(D200)</f>
        <v>13000</v>
      </c>
      <c r="E199" s="31">
        <f>SUM(E200)</f>
        <v>0</v>
      </c>
    </row>
    <row r="200" spans="1:5" ht="34.5" thickBot="1">
      <c r="A200" s="27" t="s">
        <v>200</v>
      </c>
      <c r="B200" s="13"/>
      <c r="C200" s="4" t="s">
        <v>199</v>
      </c>
      <c r="D200" s="31">
        <v>13000</v>
      </c>
      <c r="E200" s="31">
        <v>0</v>
      </c>
    </row>
    <row r="201" spans="1:5">
      <c r="A201" s="8" t="s">
        <v>67</v>
      </c>
      <c r="B201" s="13"/>
      <c r="C201" s="13" t="s">
        <v>131</v>
      </c>
      <c r="D201" s="37">
        <f>SUM(D202:D203)</f>
        <v>137129</v>
      </c>
      <c r="E201" s="37">
        <f>SUM(E202:E203)</f>
        <v>71168.94</v>
      </c>
    </row>
    <row r="202" spans="1:5" ht="45">
      <c r="A202" s="8" t="s">
        <v>194</v>
      </c>
      <c r="B202" s="13"/>
      <c r="C202" s="4" t="s">
        <v>193</v>
      </c>
      <c r="D202" s="31">
        <v>123890</v>
      </c>
      <c r="E202" s="33">
        <v>68748.94</v>
      </c>
    </row>
    <row r="203" spans="1:5" ht="45">
      <c r="A203" s="8" t="s">
        <v>196</v>
      </c>
      <c r="B203" s="13"/>
      <c r="C203" s="4" t="s">
        <v>195</v>
      </c>
      <c r="D203" s="31">
        <v>13239</v>
      </c>
      <c r="E203" s="33">
        <v>2420</v>
      </c>
    </row>
    <row r="204" spans="1:5" ht="15.75">
      <c r="A204" s="57" t="s">
        <v>202</v>
      </c>
      <c r="B204" s="62"/>
      <c r="C204" s="62"/>
      <c r="D204" s="59">
        <f>SUM(D205)</f>
        <v>15713905.879999999</v>
      </c>
      <c r="E204" s="59">
        <f>SUM(E205)</f>
        <v>5154035.71</v>
      </c>
    </row>
    <row r="205" spans="1:5">
      <c r="A205" s="28" t="s">
        <v>177</v>
      </c>
      <c r="B205" s="12" t="s">
        <v>178</v>
      </c>
      <c r="C205" s="13"/>
      <c r="D205" s="37">
        <f>SUM(D206+D227)</f>
        <v>15713905.879999999</v>
      </c>
      <c r="E205" s="37">
        <f>SUM(E206+E227)</f>
        <v>5154035.71</v>
      </c>
    </row>
    <row r="206" spans="1:5">
      <c r="A206" s="8" t="s">
        <v>203</v>
      </c>
      <c r="B206" s="13" t="s">
        <v>204</v>
      </c>
      <c r="C206" s="13"/>
      <c r="D206" s="37">
        <f>SUM(D207+D210+D221)</f>
        <v>15579341.879999999</v>
      </c>
      <c r="E206" s="37">
        <f>SUM(E207+E210+E221)</f>
        <v>5154035.71</v>
      </c>
    </row>
    <row r="207" spans="1:5" ht="67.5">
      <c r="A207" s="8" t="s">
        <v>98</v>
      </c>
      <c r="B207" s="13"/>
      <c r="C207" s="13" t="s">
        <v>146</v>
      </c>
      <c r="D207" s="37">
        <f>SUM(D208)</f>
        <v>25000</v>
      </c>
      <c r="E207" s="37">
        <f>SUM(E208)</f>
        <v>0</v>
      </c>
    </row>
    <row r="208" spans="1:5" ht="67.5">
      <c r="A208" s="8" t="s">
        <v>103</v>
      </c>
      <c r="B208" s="13"/>
      <c r="C208" s="13" t="s">
        <v>147</v>
      </c>
      <c r="D208" s="37">
        <f>SUM(D209)</f>
        <v>25000</v>
      </c>
      <c r="E208" s="37">
        <f>SUM(E209)</f>
        <v>0</v>
      </c>
    </row>
    <row r="209" spans="1:5" ht="33.75">
      <c r="A209" s="8" t="s">
        <v>102</v>
      </c>
      <c r="B209" s="13"/>
      <c r="C209" s="4" t="s">
        <v>38</v>
      </c>
      <c r="D209" s="37">
        <v>25000</v>
      </c>
      <c r="E209" s="37">
        <v>0</v>
      </c>
    </row>
    <row r="210" spans="1:5" ht="33.75">
      <c r="A210" s="8" t="s">
        <v>181</v>
      </c>
      <c r="B210" s="13"/>
      <c r="C210" s="13" t="s">
        <v>185</v>
      </c>
      <c r="D210" s="37">
        <f>SUM(D211+D216)</f>
        <v>14694926.879999999</v>
      </c>
      <c r="E210" s="37">
        <f>SUM(E211+E216)</f>
        <v>4591436.42</v>
      </c>
    </row>
    <row r="211" spans="1:5" ht="33.75">
      <c r="A211" s="8" t="s">
        <v>206</v>
      </c>
      <c r="B211" s="13"/>
      <c r="C211" s="13" t="s">
        <v>205</v>
      </c>
      <c r="D211" s="37">
        <f>SUM(D212:D215)</f>
        <v>13516954.539999999</v>
      </c>
      <c r="E211" s="37">
        <f>SUM(E212:E215)</f>
        <v>4330465.13</v>
      </c>
    </row>
    <row r="212" spans="1:5" ht="33.75">
      <c r="A212" s="8" t="s">
        <v>211</v>
      </c>
      <c r="B212" s="13"/>
      <c r="C212" s="4" t="s">
        <v>207</v>
      </c>
      <c r="D212" s="31">
        <v>3509751</v>
      </c>
      <c r="E212" s="31">
        <v>975978.33</v>
      </c>
    </row>
    <row r="213" spans="1:5" ht="45">
      <c r="A213" s="8" t="s">
        <v>188</v>
      </c>
      <c r="B213" s="13"/>
      <c r="C213" s="4" t="s">
        <v>208</v>
      </c>
      <c r="D213" s="31">
        <v>169660</v>
      </c>
      <c r="E213" s="31">
        <v>35705.619999999995</v>
      </c>
    </row>
    <row r="214" spans="1:5" ht="56.25">
      <c r="A214" s="8" t="s">
        <v>212</v>
      </c>
      <c r="B214" s="13"/>
      <c r="C214" s="4" t="s">
        <v>209</v>
      </c>
      <c r="D214" s="31">
        <v>903053.54</v>
      </c>
      <c r="E214" s="31">
        <v>141050</v>
      </c>
    </row>
    <row r="215" spans="1:5" ht="45">
      <c r="A215" s="8" t="s">
        <v>213</v>
      </c>
      <c r="B215" s="13"/>
      <c r="C215" s="4" t="s">
        <v>210</v>
      </c>
      <c r="D215" s="31">
        <v>8934490</v>
      </c>
      <c r="E215" s="31">
        <v>3177731.18</v>
      </c>
    </row>
    <row r="216" spans="1:5">
      <c r="A216" s="8" t="s">
        <v>214</v>
      </c>
      <c r="B216" s="13"/>
      <c r="C216" s="13" t="s">
        <v>215</v>
      </c>
      <c r="D216" s="37">
        <f>SUM(D217:D220)</f>
        <v>1177972.3399999999</v>
      </c>
      <c r="E216" s="37">
        <f>SUM(E217:E220)</f>
        <v>260971.28999999998</v>
      </c>
    </row>
    <row r="217" spans="1:5" ht="56.25">
      <c r="A217" s="8" t="s">
        <v>220</v>
      </c>
      <c r="B217" s="13"/>
      <c r="C217" s="4" t="s">
        <v>216</v>
      </c>
      <c r="D217" s="31">
        <v>421890</v>
      </c>
      <c r="E217" s="31">
        <v>117403.86</v>
      </c>
    </row>
    <row r="218" spans="1:5" ht="45">
      <c r="A218" s="8" t="s">
        <v>221</v>
      </c>
      <c r="B218" s="13"/>
      <c r="C218" s="4" t="s">
        <v>217</v>
      </c>
      <c r="D218" s="31">
        <v>83130</v>
      </c>
      <c r="E218" s="31">
        <v>5317</v>
      </c>
    </row>
    <row r="219" spans="1:5" ht="67.5">
      <c r="A219" s="8" t="s">
        <v>222</v>
      </c>
      <c r="B219" s="13"/>
      <c r="C219" s="4" t="s">
        <v>218</v>
      </c>
      <c r="D219" s="31">
        <v>535796.34</v>
      </c>
      <c r="E219" s="31">
        <v>125847.43</v>
      </c>
    </row>
    <row r="220" spans="1:5" ht="56.25">
      <c r="A220" s="8" t="s">
        <v>223</v>
      </c>
      <c r="B220" s="13"/>
      <c r="C220" s="4" t="s">
        <v>219</v>
      </c>
      <c r="D220" s="31">
        <v>137156</v>
      </c>
      <c r="E220" s="31">
        <v>12403</v>
      </c>
    </row>
    <row r="221" spans="1:5">
      <c r="A221" s="7" t="s">
        <v>67</v>
      </c>
      <c r="B221" s="13"/>
      <c r="C221" s="13" t="s">
        <v>131</v>
      </c>
      <c r="D221" s="37">
        <f>SUM(D222:D226)</f>
        <v>859415</v>
      </c>
      <c r="E221" s="37">
        <f>SUM(E222:E226)</f>
        <v>562599.29</v>
      </c>
    </row>
    <row r="222" spans="1:5" ht="45">
      <c r="A222" s="8" t="s">
        <v>228</v>
      </c>
      <c r="B222" s="13"/>
      <c r="C222" s="4" t="s">
        <v>224</v>
      </c>
      <c r="D222" s="31">
        <v>37684</v>
      </c>
      <c r="E222" s="31">
        <v>2650</v>
      </c>
    </row>
    <row r="223" spans="1:5" ht="45">
      <c r="A223" s="8" t="s">
        <v>229</v>
      </c>
      <c r="B223" s="13"/>
      <c r="C223" s="4" t="s">
        <v>225</v>
      </c>
      <c r="D223" s="31">
        <v>24776</v>
      </c>
      <c r="E223" s="31">
        <v>3025.24</v>
      </c>
    </row>
    <row r="224" spans="1:5" ht="45">
      <c r="A224" s="8" t="s">
        <v>230</v>
      </c>
      <c r="B224" s="13"/>
      <c r="C224" s="4" t="s">
        <v>226</v>
      </c>
      <c r="D224" s="31">
        <v>666487</v>
      </c>
      <c r="E224" s="31">
        <v>469016.33</v>
      </c>
    </row>
    <row r="225" spans="1:5" ht="45">
      <c r="A225" s="8" t="s">
        <v>196</v>
      </c>
      <c r="B225" s="13"/>
      <c r="C225" s="4" t="s">
        <v>195</v>
      </c>
      <c r="D225" s="31">
        <v>56081</v>
      </c>
      <c r="E225" s="31">
        <v>20605.59</v>
      </c>
    </row>
    <row r="226" spans="1:5" ht="56.25">
      <c r="A226" s="8" t="s">
        <v>231</v>
      </c>
      <c r="B226" s="13"/>
      <c r="C226" s="4" t="s">
        <v>227</v>
      </c>
      <c r="D226" s="31">
        <v>74387</v>
      </c>
      <c r="E226" s="31">
        <v>67302.13</v>
      </c>
    </row>
    <row r="227" spans="1:5">
      <c r="A227" s="8" t="s">
        <v>233</v>
      </c>
      <c r="B227" s="13" t="s">
        <v>232</v>
      </c>
      <c r="C227" s="13"/>
      <c r="D227" s="37">
        <f>SUM(D228+D232)</f>
        <v>134564</v>
      </c>
      <c r="E227" s="37">
        <f>SUM(E228+E232)</f>
        <v>0</v>
      </c>
    </row>
    <row r="228" spans="1:5" ht="23.25" customHeight="1">
      <c r="A228" s="8" t="s">
        <v>181</v>
      </c>
      <c r="B228" s="13"/>
      <c r="C228" s="13" t="s">
        <v>185</v>
      </c>
      <c r="D228" s="37">
        <f>SUM(D229)</f>
        <v>82814</v>
      </c>
      <c r="E228" s="37">
        <f>SUM(E229)</f>
        <v>0</v>
      </c>
    </row>
    <row r="229" spans="1:5" ht="33.75">
      <c r="A229" s="8" t="s">
        <v>237</v>
      </c>
      <c r="B229" s="13"/>
      <c r="C229" s="13" t="s">
        <v>236</v>
      </c>
      <c r="D229" s="37">
        <f>SUM(D230:D231)</f>
        <v>82814</v>
      </c>
      <c r="E229" s="37">
        <f>SUM(E230:E231)</f>
        <v>0</v>
      </c>
    </row>
    <row r="230" spans="1:5" ht="33.75">
      <c r="A230" s="29" t="s">
        <v>238</v>
      </c>
      <c r="B230" s="13"/>
      <c r="C230" s="4" t="s">
        <v>234</v>
      </c>
      <c r="D230" s="31">
        <v>9750</v>
      </c>
      <c r="E230" s="37">
        <v>0</v>
      </c>
    </row>
    <row r="231" spans="1:5" ht="22.5">
      <c r="A231" s="8" t="s">
        <v>239</v>
      </c>
      <c r="B231" s="13"/>
      <c r="C231" s="4" t="s">
        <v>235</v>
      </c>
      <c r="D231" s="31">
        <v>73064</v>
      </c>
      <c r="E231" s="37">
        <v>0</v>
      </c>
    </row>
    <row r="232" spans="1:5">
      <c r="A232" s="7" t="s">
        <v>67</v>
      </c>
      <c r="B232" s="13"/>
      <c r="C232" s="13" t="s">
        <v>131</v>
      </c>
      <c r="D232" s="37">
        <f>SUM(D233)</f>
        <v>51750</v>
      </c>
      <c r="E232" s="37">
        <f>SUM(E233)</f>
        <v>0</v>
      </c>
    </row>
    <row r="233" spans="1:5" ht="22.5">
      <c r="A233" s="8" t="s">
        <v>239</v>
      </c>
      <c r="B233" s="13"/>
      <c r="C233" s="4" t="s">
        <v>240</v>
      </c>
      <c r="D233" s="37">
        <v>51750</v>
      </c>
      <c r="E233" s="37">
        <v>0</v>
      </c>
    </row>
    <row r="234" spans="1:5" ht="15.75">
      <c r="A234" s="57" t="s">
        <v>241</v>
      </c>
      <c r="B234" s="62"/>
      <c r="C234" s="62"/>
      <c r="D234" s="59">
        <f>SUM(D235)</f>
        <v>12081468.17</v>
      </c>
      <c r="E234" s="59">
        <f>SUM(E235)</f>
        <v>3943055.53</v>
      </c>
    </row>
    <row r="235" spans="1:5">
      <c r="A235" s="28" t="s">
        <v>177</v>
      </c>
      <c r="B235" s="12" t="s">
        <v>178</v>
      </c>
      <c r="C235" s="13"/>
      <c r="D235" s="39">
        <f>SUM(D236+D255)</f>
        <v>12081468.17</v>
      </c>
      <c r="E235" s="39">
        <f>SUM(E236+E255)</f>
        <v>3943055.53</v>
      </c>
    </row>
    <row r="236" spans="1:5">
      <c r="A236" s="8" t="s">
        <v>203</v>
      </c>
      <c r="B236" s="13" t="s">
        <v>204</v>
      </c>
      <c r="C236" s="13"/>
      <c r="D236" s="37">
        <f>SUM(D237+D248)</f>
        <v>11999654.17</v>
      </c>
      <c r="E236" s="37">
        <f>SUM(E237+E248)</f>
        <v>3943055.53</v>
      </c>
    </row>
    <row r="237" spans="1:5" ht="33.75">
      <c r="A237" s="8" t="s">
        <v>181</v>
      </c>
      <c r="B237" s="13"/>
      <c r="C237" s="13" t="s">
        <v>185</v>
      </c>
      <c r="D237" s="37">
        <f>SUM(D238+D243)</f>
        <v>11216501.17</v>
      </c>
      <c r="E237" s="37">
        <f>SUM(E238+E243)</f>
        <v>3318862.92</v>
      </c>
    </row>
    <row r="238" spans="1:5" ht="33.75">
      <c r="A238" s="8" t="s">
        <v>206</v>
      </c>
      <c r="B238" s="13"/>
      <c r="C238" s="13" t="s">
        <v>205</v>
      </c>
      <c r="D238" s="37">
        <f>SUM(D239:D242)</f>
        <v>10561775.07</v>
      </c>
      <c r="E238" s="37">
        <f>SUM(E239:E242)</f>
        <v>3207945.61</v>
      </c>
    </row>
    <row r="239" spans="1:5" ht="33.75">
      <c r="A239" s="8" t="s">
        <v>211</v>
      </c>
      <c r="B239" s="13"/>
      <c r="C239" s="4" t="s">
        <v>207</v>
      </c>
      <c r="D239" s="31">
        <v>3498066</v>
      </c>
      <c r="E239" s="33">
        <v>866248.39999999991</v>
      </c>
    </row>
    <row r="240" spans="1:5" ht="45">
      <c r="A240" s="8" t="s">
        <v>188</v>
      </c>
      <c r="B240" s="13"/>
      <c r="C240" s="4" t="s">
        <v>208</v>
      </c>
      <c r="D240" s="31">
        <v>214406</v>
      </c>
      <c r="E240" s="33">
        <v>40452.65</v>
      </c>
    </row>
    <row r="241" spans="1:5" ht="56.25">
      <c r="A241" s="8" t="s">
        <v>212</v>
      </c>
      <c r="B241" s="13"/>
      <c r="C241" s="4" t="s">
        <v>209</v>
      </c>
      <c r="D241" s="31">
        <v>903053.07</v>
      </c>
      <c r="E241" s="33">
        <v>142320.62</v>
      </c>
    </row>
    <row r="242" spans="1:5" ht="45">
      <c r="A242" s="8" t="s">
        <v>213</v>
      </c>
      <c r="B242" s="13"/>
      <c r="C242" s="4" t="s">
        <v>210</v>
      </c>
      <c r="D242" s="31">
        <v>5946250</v>
      </c>
      <c r="E242" s="33">
        <v>2158923.94</v>
      </c>
    </row>
    <row r="243" spans="1:5">
      <c r="A243" s="8" t="s">
        <v>214</v>
      </c>
      <c r="B243" s="13"/>
      <c r="C243" s="13" t="s">
        <v>215</v>
      </c>
      <c r="D243" s="37">
        <f>SUM(D244:D247)</f>
        <v>654726.1</v>
      </c>
      <c r="E243" s="37">
        <f>SUM(E244:E247)</f>
        <v>110917.31</v>
      </c>
    </row>
    <row r="244" spans="1:5" ht="56.25">
      <c r="A244" s="8" t="s">
        <v>220</v>
      </c>
      <c r="B244" s="13"/>
      <c r="C244" s="4" t="s">
        <v>216</v>
      </c>
      <c r="D244" s="31">
        <v>319420</v>
      </c>
      <c r="E244" s="33">
        <v>35014.89</v>
      </c>
    </row>
    <row r="245" spans="1:5" ht="45">
      <c r="A245" s="8" t="s">
        <v>221</v>
      </c>
      <c r="B245" s="13"/>
      <c r="C245" s="4" t="s">
        <v>217</v>
      </c>
      <c r="D245" s="31">
        <v>28220</v>
      </c>
      <c r="E245" s="33">
        <v>1240</v>
      </c>
    </row>
    <row r="246" spans="1:5" ht="67.5">
      <c r="A246" s="8" t="s">
        <v>222</v>
      </c>
      <c r="B246" s="13"/>
      <c r="C246" s="4" t="s">
        <v>218</v>
      </c>
      <c r="D246" s="31">
        <v>267898.09999999998</v>
      </c>
      <c r="E246" s="33">
        <v>69808.42</v>
      </c>
    </row>
    <row r="247" spans="1:5" ht="56.25">
      <c r="A247" s="8" t="s">
        <v>223</v>
      </c>
      <c r="B247" s="13"/>
      <c r="C247" s="4" t="s">
        <v>219</v>
      </c>
      <c r="D247" s="31">
        <v>39188</v>
      </c>
      <c r="E247" s="33">
        <v>4854</v>
      </c>
    </row>
    <row r="248" spans="1:5">
      <c r="A248" s="7" t="s">
        <v>67</v>
      </c>
      <c r="B248" s="13"/>
      <c r="C248" s="13" t="s">
        <v>131</v>
      </c>
      <c r="D248" s="37">
        <f>SUM(D249:D254)</f>
        <v>783153</v>
      </c>
      <c r="E248" s="37">
        <f>SUM(E249:E254)</f>
        <v>624192.61</v>
      </c>
    </row>
    <row r="249" spans="1:5" ht="45">
      <c r="A249" s="8" t="s">
        <v>228</v>
      </c>
      <c r="B249" s="13"/>
      <c r="C249" s="4" t="s">
        <v>224</v>
      </c>
      <c r="D249" s="31">
        <v>9528</v>
      </c>
      <c r="E249" s="33">
        <v>9527.82</v>
      </c>
    </row>
    <row r="250" spans="1:5" ht="45">
      <c r="A250" s="8" t="s">
        <v>229</v>
      </c>
      <c r="B250" s="13"/>
      <c r="C250" s="4" t="s">
        <v>225</v>
      </c>
      <c r="D250" s="31">
        <v>6068</v>
      </c>
      <c r="E250" s="33">
        <v>724.58</v>
      </c>
    </row>
    <row r="251" spans="1:5" ht="45">
      <c r="A251" s="8" t="s">
        <v>230</v>
      </c>
      <c r="B251" s="13"/>
      <c r="C251" s="4" t="s">
        <v>226</v>
      </c>
      <c r="D251" s="31">
        <v>604792</v>
      </c>
      <c r="E251" s="33">
        <v>508381.84</v>
      </c>
    </row>
    <row r="252" spans="1:5" ht="45">
      <c r="A252" s="8" t="s">
        <v>196</v>
      </c>
      <c r="B252" s="13"/>
      <c r="C252" s="4" t="s">
        <v>195</v>
      </c>
      <c r="D252" s="31">
        <v>39799</v>
      </c>
      <c r="E252" s="33">
        <v>39798.019999999997</v>
      </c>
    </row>
    <row r="253" spans="1:5" ht="56.25">
      <c r="A253" s="8" t="s">
        <v>231</v>
      </c>
      <c r="B253" s="13"/>
      <c r="C253" s="4" t="s">
        <v>227</v>
      </c>
      <c r="D253" s="31">
        <v>116972</v>
      </c>
      <c r="E253" s="33">
        <v>59767.47</v>
      </c>
    </row>
    <row r="254" spans="1:5" ht="57" thickBot="1">
      <c r="A254" s="27" t="s">
        <v>243</v>
      </c>
      <c r="B254" s="13"/>
      <c r="C254" s="4" t="s">
        <v>242</v>
      </c>
      <c r="D254" s="31">
        <v>5994</v>
      </c>
      <c r="E254" s="31">
        <v>5992.88</v>
      </c>
    </row>
    <row r="255" spans="1:5">
      <c r="A255" s="8" t="s">
        <v>233</v>
      </c>
      <c r="B255" s="13" t="s">
        <v>232</v>
      </c>
      <c r="C255" s="13"/>
      <c r="D255" s="37">
        <f>SUM(D256)</f>
        <v>81814</v>
      </c>
      <c r="E255" s="37">
        <f>SUM(E256)</f>
        <v>0</v>
      </c>
    </row>
    <row r="256" spans="1:5" ht="33.75">
      <c r="A256" s="8" t="s">
        <v>181</v>
      </c>
      <c r="B256" s="13"/>
      <c r="C256" s="13" t="s">
        <v>185</v>
      </c>
      <c r="D256" s="37">
        <f>SUM(D257)</f>
        <v>81814</v>
      </c>
      <c r="E256" s="37">
        <f>SUM(E257)</f>
        <v>0</v>
      </c>
    </row>
    <row r="257" spans="1:5" ht="33.75">
      <c r="A257" s="8" t="s">
        <v>237</v>
      </c>
      <c r="B257" s="13"/>
      <c r="C257" s="13" t="s">
        <v>236</v>
      </c>
      <c r="D257" s="37">
        <f>SUM(D258:D259)</f>
        <v>81814</v>
      </c>
      <c r="E257" s="37">
        <f>SUM(E258:E259)</f>
        <v>0</v>
      </c>
    </row>
    <row r="258" spans="1:5" ht="33.75">
      <c r="A258" s="29" t="s">
        <v>238</v>
      </c>
      <c r="B258" s="13"/>
      <c r="C258" s="4" t="s">
        <v>234</v>
      </c>
      <c r="D258" s="31">
        <v>6500</v>
      </c>
      <c r="E258" s="37">
        <v>0</v>
      </c>
    </row>
    <row r="259" spans="1:5" ht="22.5">
      <c r="A259" s="8" t="s">
        <v>239</v>
      </c>
      <c r="B259" s="13"/>
      <c r="C259" s="4" t="s">
        <v>235</v>
      </c>
      <c r="D259" s="31">
        <v>75314</v>
      </c>
      <c r="E259" s="37">
        <v>0</v>
      </c>
    </row>
    <row r="260" spans="1:5" ht="15.75">
      <c r="A260" s="57" t="s">
        <v>244</v>
      </c>
      <c r="B260" s="62"/>
      <c r="C260" s="62"/>
      <c r="D260" s="59">
        <f>SUM(D261)</f>
        <v>5531033.5800000001</v>
      </c>
      <c r="E260" s="59">
        <f>SUM(E261)</f>
        <v>1941383.58</v>
      </c>
    </row>
    <row r="261" spans="1:5">
      <c r="A261" s="28" t="s">
        <v>177</v>
      </c>
      <c r="B261" s="12" t="s">
        <v>178</v>
      </c>
      <c r="C261" s="13"/>
      <c r="D261" s="39">
        <f>SUM(D262+D283)</f>
        <v>5531033.5800000001</v>
      </c>
      <c r="E261" s="39">
        <f>SUM(E262+E283)</f>
        <v>1941383.58</v>
      </c>
    </row>
    <row r="262" spans="1:5">
      <c r="A262" s="8" t="s">
        <v>203</v>
      </c>
      <c r="B262" s="13" t="s">
        <v>204</v>
      </c>
      <c r="C262" s="13"/>
      <c r="D262" s="37">
        <f>SUM(D263+D276)</f>
        <v>5499907.5800000001</v>
      </c>
      <c r="E262" s="37">
        <f>SUM(E263+E276)</f>
        <v>1941383.58</v>
      </c>
    </row>
    <row r="263" spans="1:5" ht="33.75">
      <c r="A263" s="8" t="s">
        <v>181</v>
      </c>
      <c r="B263" s="13"/>
      <c r="C263" s="13" t="s">
        <v>185</v>
      </c>
      <c r="D263" s="37">
        <f>SUM(D264+D269+D274)</f>
        <v>5258950.58</v>
      </c>
      <c r="E263" s="37">
        <f>SUM(E264+E269+E274)</f>
        <v>1777545.6900000002</v>
      </c>
    </row>
    <row r="264" spans="1:5" ht="33.75">
      <c r="A264" s="8" t="s">
        <v>206</v>
      </c>
      <c r="B264" s="13"/>
      <c r="C264" s="13" t="s">
        <v>205</v>
      </c>
      <c r="D264" s="37">
        <f>SUM(D265:D268)</f>
        <v>5095408.93</v>
      </c>
      <c r="E264" s="37">
        <f>SUM(E265:E268)</f>
        <v>1750443.57</v>
      </c>
    </row>
    <row r="265" spans="1:5" ht="33.75">
      <c r="A265" s="8" t="s">
        <v>211</v>
      </c>
      <c r="B265" s="13"/>
      <c r="C265" s="4" t="s">
        <v>207</v>
      </c>
      <c r="D265" s="31">
        <v>1489247</v>
      </c>
      <c r="E265" s="33">
        <v>451147.71</v>
      </c>
    </row>
    <row r="266" spans="1:5" ht="45">
      <c r="A266" s="8" t="s">
        <v>188</v>
      </c>
      <c r="B266" s="13"/>
      <c r="C266" s="4" t="s">
        <v>208</v>
      </c>
      <c r="D266" s="31">
        <v>148599</v>
      </c>
      <c r="E266" s="33">
        <v>23148.07</v>
      </c>
    </row>
    <row r="267" spans="1:5" ht="56.25">
      <c r="A267" s="8" t="s">
        <v>212</v>
      </c>
      <c r="B267" s="13"/>
      <c r="C267" s="4" t="s">
        <v>209</v>
      </c>
      <c r="D267" s="31">
        <v>328382.93</v>
      </c>
      <c r="E267" s="33">
        <v>65100</v>
      </c>
    </row>
    <row r="268" spans="1:5" ht="45">
      <c r="A268" s="8" t="s">
        <v>213</v>
      </c>
      <c r="B268" s="13"/>
      <c r="C268" s="4" t="s">
        <v>210</v>
      </c>
      <c r="D268" s="31">
        <v>3129180</v>
      </c>
      <c r="E268" s="33">
        <v>1211047.79</v>
      </c>
    </row>
    <row r="269" spans="1:5">
      <c r="A269" s="8" t="s">
        <v>214</v>
      </c>
      <c r="B269" s="13"/>
      <c r="C269" s="13" t="s">
        <v>215</v>
      </c>
      <c r="D269" s="37">
        <f>SUM(D270:D273)</f>
        <v>108541.65</v>
      </c>
      <c r="E269" s="37">
        <f>SUM(E270:E273)</f>
        <v>27102.12</v>
      </c>
    </row>
    <row r="270" spans="1:5" ht="56.25">
      <c r="A270" s="8" t="s">
        <v>220</v>
      </c>
      <c r="B270" s="13"/>
      <c r="C270" s="4" t="s">
        <v>216</v>
      </c>
      <c r="D270" s="31">
        <v>22440</v>
      </c>
      <c r="E270" s="33">
        <v>5158.04</v>
      </c>
    </row>
    <row r="271" spans="1:5" ht="45">
      <c r="A271" s="8" t="s">
        <v>221</v>
      </c>
      <c r="B271" s="13"/>
      <c r="C271" s="4" t="s">
        <v>217</v>
      </c>
      <c r="D271" s="31">
        <v>9010</v>
      </c>
      <c r="E271" s="33">
        <v>1401.5</v>
      </c>
    </row>
    <row r="272" spans="1:5" ht="67.5">
      <c r="A272" s="8" t="s">
        <v>222</v>
      </c>
      <c r="B272" s="13"/>
      <c r="C272" s="4" t="s">
        <v>218</v>
      </c>
      <c r="D272" s="31">
        <v>53579.65</v>
      </c>
      <c r="E272" s="33">
        <v>16934.48</v>
      </c>
    </row>
    <row r="273" spans="1:5" ht="57" thickBot="1">
      <c r="A273" s="8" t="s">
        <v>223</v>
      </c>
      <c r="B273" s="13"/>
      <c r="C273" s="4" t="s">
        <v>219</v>
      </c>
      <c r="D273" s="31">
        <v>23512</v>
      </c>
      <c r="E273" s="33">
        <v>3608.1</v>
      </c>
    </row>
    <row r="274" spans="1:5" ht="34.5" thickBot="1">
      <c r="A274" s="3" t="s">
        <v>198</v>
      </c>
      <c r="B274" s="13"/>
      <c r="C274" s="4">
        <v>760000000</v>
      </c>
      <c r="D274" s="31">
        <f>SUM(D275)</f>
        <v>55000</v>
      </c>
      <c r="E274" s="42">
        <v>0</v>
      </c>
    </row>
    <row r="275" spans="1:5" ht="34.5" thickBot="1">
      <c r="A275" s="27" t="s">
        <v>200</v>
      </c>
      <c r="B275" s="13"/>
      <c r="C275" s="4" t="s">
        <v>199</v>
      </c>
      <c r="D275" s="31">
        <v>55000</v>
      </c>
      <c r="E275" s="42">
        <v>0</v>
      </c>
    </row>
    <row r="276" spans="1:5">
      <c r="A276" s="8" t="s">
        <v>67</v>
      </c>
      <c r="B276" s="13"/>
      <c r="C276" s="13" t="s">
        <v>131</v>
      </c>
      <c r="D276" s="37">
        <f>SUM(D277:D282)</f>
        <v>240957</v>
      </c>
      <c r="E276" s="37">
        <f>SUM(E277:E282)</f>
        <v>163837.89000000001</v>
      </c>
    </row>
    <row r="277" spans="1:5" ht="45">
      <c r="A277" s="8" t="s">
        <v>228</v>
      </c>
      <c r="B277" s="13"/>
      <c r="C277" s="4" t="s">
        <v>224</v>
      </c>
      <c r="D277" s="31">
        <v>50500</v>
      </c>
      <c r="E277" s="33">
        <v>31999.4</v>
      </c>
    </row>
    <row r="278" spans="1:5" ht="45">
      <c r="A278" s="8" t="s">
        <v>229</v>
      </c>
      <c r="B278" s="13"/>
      <c r="C278" s="4" t="s">
        <v>225</v>
      </c>
      <c r="D278" s="31">
        <v>9435</v>
      </c>
      <c r="E278" s="33">
        <v>4048.18</v>
      </c>
    </row>
    <row r="279" spans="1:5" ht="45">
      <c r="A279" s="8" t="s">
        <v>230</v>
      </c>
      <c r="B279" s="13"/>
      <c r="C279" s="4" t="s">
        <v>226</v>
      </c>
      <c r="D279" s="31">
        <v>153256</v>
      </c>
      <c r="E279" s="33">
        <v>107335.06</v>
      </c>
    </row>
    <row r="280" spans="1:5" ht="45">
      <c r="A280" s="8" t="s">
        <v>196</v>
      </c>
      <c r="B280" s="13"/>
      <c r="C280" s="4" t="s">
        <v>195</v>
      </c>
      <c r="D280" s="31">
        <v>16071</v>
      </c>
      <c r="E280" s="33">
        <v>10726.27</v>
      </c>
    </row>
    <row r="281" spans="1:5" ht="56.25">
      <c r="A281" s="8" t="s">
        <v>231</v>
      </c>
      <c r="B281" s="13"/>
      <c r="C281" s="4" t="s">
        <v>227</v>
      </c>
      <c r="D281" s="31">
        <v>8886</v>
      </c>
      <c r="E281" s="33">
        <v>7214.64</v>
      </c>
    </row>
    <row r="282" spans="1:5" ht="57" thickBot="1">
      <c r="A282" s="27" t="s">
        <v>243</v>
      </c>
      <c r="B282" s="13"/>
      <c r="C282" s="4" t="s">
        <v>242</v>
      </c>
      <c r="D282" s="31">
        <v>2809</v>
      </c>
      <c r="E282" s="33">
        <v>2514.34</v>
      </c>
    </row>
    <row r="283" spans="1:5">
      <c r="A283" s="8" t="s">
        <v>233</v>
      </c>
      <c r="B283" s="13" t="s">
        <v>232</v>
      </c>
      <c r="C283" s="12"/>
      <c r="D283" s="31">
        <f>SUM(D284)</f>
        <v>31126</v>
      </c>
      <c r="E283" s="31">
        <f>SUM(E284)</f>
        <v>0</v>
      </c>
    </row>
    <row r="284" spans="1:5" ht="33.75">
      <c r="A284" s="8" t="s">
        <v>181</v>
      </c>
      <c r="B284" s="13"/>
      <c r="C284" s="13" t="s">
        <v>185</v>
      </c>
      <c r="D284" s="37">
        <f>SUM(D285)</f>
        <v>31126</v>
      </c>
      <c r="E284" s="37">
        <f>SUM(E285)</f>
        <v>0</v>
      </c>
    </row>
    <row r="285" spans="1:5" ht="33.75">
      <c r="A285" s="8" t="s">
        <v>237</v>
      </c>
      <c r="B285" s="13"/>
      <c r="C285" s="13" t="s">
        <v>236</v>
      </c>
      <c r="D285" s="37">
        <f>SUM(D286:D286)</f>
        <v>31126</v>
      </c>
      <c r="E285" s="37">
        <f>SUM(E286:E286)</f>
        <v>0</v>
      </c>
    </row>
    <row r="286" spans="1:5" ht="22.5">
      <c r="A286" s="8" t="s">
        <v>239</v>
      </c>
      <c r="B286" s="13"/>
      <c r="C286" s="4" t="s">
        <v>235</v>
      </c>
      <c r="D286" s="31">
        <v>31126</v>
      </c>
      <c r="E286" s="37">
        <v>0</v>
      </c>
    </row>
    <row r="287" spans="1:5" ht="15.75">
      <c r="A287" s="57" t="s">
        <v>245</v>
      </c>
      <c r="B287" s="62"/>
      <c r="C287" s="62"/>
      <c r="D287" s="59">
        <f>SUM(D288)</f>
        <v>10829954.369999999</v>
      </c>
      <c r="E287" s="59">
        <f>SUM(E288)</f>
        <v>2976144.4400000004</v>
      </c>
    </row>
    <row r="288" spans="1:5">
      <c r="A288" s="28" t="s">
        <v>177</v>
      </c>
      <c r="B288" s="12" t="s">
        <v>178</v>
      </c>
      <c r="C288" s="13"/>
      <c r="D288" s="39">
        <f>SUM(D289+D308)</f>
        <v>10829954.369999999</v>
      </c>
      <c r="E288" s="39">
        <f>SUM(E289+E308)</f>
        <v>2976144.4400000004</v>
      </c>
    </row>
    <row r="289" spans="1:5">
      <c r="A289" s="8" t="s">
        <v>203</v>
      </c>
      <c r="B289" s="13" t="s">
        <v>204</v>
      </c>
      <c r="C289" s="13"/>
      <c r="D289" s="37">
        <f>SUM(D290+D301)</f>
        <v>10772863.369999999</v>
      </c>
      <c r="E289" s="37">
        <f>SUM(E290+E301)</f>
        <v>2956117.5900000003</v>
      </c>
    </row>
    <row r="290" spans="1:5" ht="33.75">
      <c r="A290" s="8" t="s">
        <v>181</v>
      </c>
      <c r="B290" s="13"/>
      <c r="C290" s="13" t="s">
        <v>185</v>
      </c>
      <c r="D290" s="37">
        <f>SUM(D291+D296)</f>
        <v>10348821.369999999</v>
      </c>
      <c r="E290" s="37">
        <f>SUM(E291+E296)</f>
        <v>2625980.2400000002</v>
      </c>
    </row>
    <row r="291" spans="1:5" ht="33.75">
      <c r="A291" s="8" t="s">
        <v>206</v>
      </c>
      <c r="B291" s="13"/>
      <c r="C291" s="13" t="s">
        <v>205</v>
      </c>
      <c r="D291" s="37">
        <f>SUM(D292:D295)</f>
        <v>10025498.129999999</v>
      </c>
      <c r="E291" s="37">
        <f>SUM(E292:E295)</f>
        <v>2576615.56</v>
      </c>
    </row>
    <row r="292" spans="1:5" ht="33.75">
      <c r="A292" s="8" t="s">
        <v>211</v>
      </c>
      <c r="B292" s="13"/>
      <c r="C292" s="4" t="s">
        <v>207</v>
      </c>
      <c r="D292" s="5">
        <v>2012869</v>
      </c>
      <c r="E292" s="6">
        <v>538108.26</v>
      </c>
    </row>
    <row r="293" spans="1:5" ht="45">
      <c r="A293" s="8" t="s">
        <v>188</v>
      </c>
      <c r="B293" s="13"/>
      <c r="C293" s="4" t="s">
        <v>208</v>
      </c>
      <c r="D293" s="5">
        <v>88559</v>
      </c>
      <c r="E293" s="6">
        <v>10550.22</v>
      </c>
    </row>
    <row r="294" spans="1:5" ht="56.25">
      <c r="A294" s="8" t="s">
        <v>212</v>
      </c>
      <c r="B294" s="13"/>
      <c r="C294" s="4" t="s">
        <v>209</v>
      </c>
      <c r="D294" s="5">
        <v>574670.13</v>
      </c>
      <c r="E294" s="6">
        <v>91140</v>
      </c>
    </row>
    <row r="295" spans="1:5" ht="45">
      <c r="A295" s="8" t="s">
        <v>213</v>
      </c>
      <c r="B295" s="13"/>
      <c r="C295" s="4" t="s">
        <v>210</v>
      </c>
      <c r="D295" s="5">
        <v>7349400</v>
      </c>
      <c r="E295" s="6">
        <v>1936817.08</v>
      </c>
    </row>
    <row r="296" spans="1:5">
      <c r="A296" s="8" t="s">
        <v>214</v>
      </c>
      <c r="B296" s="13"/>
      <c r="C296" s="13" t="s">
        <v>215</v>
      </c>
      <c r="D296" s="37">
        <f>SUM(D297:D300)</f>
        <v>323323.24</v>
      </c>
      <c r="E296" s="37">
        <f>SUM(E297:E300)</f>
        <v>49364.68</v>
      </c>
    </row>
    <row r="297" spans="1:5" ht="56.25">
      <c r="A297" s="8" t="s">
        <v>220</v>
      </c>
      <c r="B297" s="13"/>
      <c r="C297" s="4" t="s">
        <v>216</v>
      </c>
      <c r="D297" s="5">
        <v>148580</v>
      </c>
      <c r="E297" s="6">
        <v>14598.51</v>
      </c>
    </row>
    <row r="298" spans="1:5" ht="45">
      <c r="A298" s="8" t="s">
        <v>221</v>
      </c>
      <c r="B298" s="13"/>
      <c r="C298" s="4" t="s">
        <v>217</v>
      </c>
      <c r="D298" s="5">
        <v>17680</v>
      </c>
      <c r="E298" s="6">
        <v>1002</v>
      </c>
    </row>
    <row r="299" spans="1:5" ht="67.5">
      <c r="A299" s="8" t="s">
        <v>222</v>
      </c>
      <c r="B299" s="13"/>
      <c r="C299" s="4" t="s">
        <v>218</v>
      </c>
      <c r="D299" s="5">
        <v>117875.24</v>
      </c>
      <c r="E299" s="6">
        <v>31200.17</v>
      </c>
    </row>
    <row r="300" spans="1:5" ht="56.25">
      <c r="A300" s="8" t="s">
        <v>223</v>
      </c>
      <c r="B300" s="13"/>
      <c r="C300" s="4" t="s">
        <v>219</v>
      </c>
      <c r="D300" s="5">
        <v>39188</v>
      </c>
      <c r="E300" s="6">
        <v>2564</v>
      </c>
    </row>
    <row r="301" spans="1:5">
      <c r="A301" s="8" t="s">
        <v>67</v>
      </c>
      <c r="B301" s="13"/>
      <c r="C301" s="13" t="s">
        <v>131</v>
      </c>
      <c r="D301" s="37">
        <f>SUM(D302:D307)</f>
        <v>424042</v>
      </c>
      <c r="E301" s="37">
        <f>SUM(E302:E307)</f>
        <v>330137.35000000003</v>
      </c>
    </row>
    <row r="302" spans="1:5" ht="45">
      <c r="A302" s="8" t="s">
        <v>228</v>
      </c>
      <c r="B302" s="13"/>
      <c r="C302" s="4" t="s">
        <v>224</v>
      </c>
      <c r="D302" s="5">
        <v>51104</v>
      </c>
      <c r="E302" s="6">
        <v>34903.9</v>
      </c>
    </row>
    <row r="303" spans="1:5" ht="45">
      <c r="A303" s="8" t="s">
        <v>229</v>
      </c>
      <c r="B303" s="13"/>
      <c r="C303" s="4" t="s">
        <v>225</v>
      </c>
      <c r="D303" s="5">
        <v>4122</v>
      </c>
      <c r="E303" s="6">
        <v>4121.09</v>
      </c>
    </row>
    <row r="304" spans="1:5" ht="45">
      <c r="A304" s="8" t="s">
        <v>230</v>
      </c>
      <c r="B304" s="13"/>
      <c r="C304" s="4" t="s">
        <v>226</v>
      </c>
      <c r="D304" s="5">
        <v>290355</v>
      </c>
      <c r="E304" s="6">
        <v>224389.84</v>
      </c>
    </row>
    <row r="305" spans="1:5" ht="45">
      <c r="A305" s="8" t="s">
        <v>196</v>
      </c>
      <c r="B305" s="13"/>
      <c r="C305" s="4" t="s">
        <v>195</v>
      </c>
      <c r="D305" s="5">
        <v>10897</v>
      </c>
      <c r="E305" s="6">
        <v>9171.74</v>
      </c>
    </row>
    <row r="306" spans="1:5" ht="56.25">
      <c r="A306" s="8" t="s">
        <v>231</v>
      </c>
      <c r="B306" s="13"/>
      <c r="C306" s="4" t="s">
        <v>227</v>
      </c>
      <c r="D306" s="5">
        <v>58974</v>
      </c>
      <c r="E306" s="6">
        <v>48961.97</v>
      </c>
    </row>
    <row r="307" spans="1:5" ht="57" thickBot="1">
      <c r="A307" s="27" t="s">
        <v>243</v>
      </c>
      <c r="B307" s="13"/>
      <c r="C307" s="4" t="s">
        <v>242</v>
      </c>
      <c r="D307" s="5">
        <v>8590</v>
      </c>
      <c r="E307" s="6">
        <v>8588.81</v>
      </c>
    </row>
    <row r="308" spans="1:5">
      <c r="A308" s="8" t="s">
        <v>233</v>
      </c>
      <c r="B308" s="13" t="s">
        <v>232</v>
      </c>
      <c r="C308" s="13"/>
      <c r="D308" s="37">
        <f>SUM(D309+D312)</f>
        <v>57091</v>
      </c>
      <c r="E308" s="37">
        <f>SUM(E309+E312)</f>
        <v>20026.849999999999</v>
      </c>
    </row>
    <row r="309" spans="1:5" ht="33.75">
      <c r="A309" s="8" t="s">
        <v>181</v>
      </c>
      <c r="B309" s="13"/>
      <c r="C309" s="13" t="s">
        <v>185</v>
      </c>
      <c r="D309" s="37">
        <f>SUM(D310)</f>
        <v>37064</v>
      </c>
      <c r="E309" s="37">
        <f>SUM(E310)</f>
        <v>0</v>
      </c>
    </row>
    <row r="310" spans="1:5" ht="33.75">
      <c r="A310" s="8" t="s">
        <v>237</v>
      </c>
      <c r="B310" s="13"/>
      <c r="C310" s="13" t="s">
        <v>236</v>
      </c>
      <c r="D310" s="37">
        <f>SUM(D311:D311)</f>
        <v>37064</v>
      </c>
      <c r="E310" s="37">
        <f>SUM(E311:E311)</f>
        <v>0</v>
      </c>
    </row>
    <row r="311" spans="1:5" ht="22.5">
      <c r="A311" s="8" t="s">
        <v>239</v>
      </c>
      <c r="B311" s="13"/>
      <c r="C311" s="4" t="s">
        <v>235</v>
      </c>
      <c r="D311" s="31">
        <v>37064</v>
      </c>
      <c r="E311" s="37">
        <v>0</v>
      </c>
    </row>
    <row r="312" spans="1:5">
      <c r="A312" s="8" t="s">
        <v>67</v>
      </c>
      <c r="B312" s="13"/>
      <c r="C312" s="13" t="s">
        <v>131</v>
      </c>
      <c r="D312" s="37">
        <f>SUM(D313:D314)</f>
        <v>20027</v>
      </c>
      <c r="E312" s="37">
        <f>SUM(E313:E314)</f>
        <v>20026.849999999999</v>
      </c>
    </row>
    <row r="313" spans="1:5" ht="45">
      <c r="A313" s="8" t="s">
        <v>246</v>
      </c>
      <c r="B313" s="13"/>
      <c r="C313" s="4" t="s">
        <v>247</v>
      </c>
      <c r="D313" s="37">
        <v>6250</v>
      </c>
      <c r="E313" s="37">
        <v>6250</v>
      </c>
    </row>
    <row r="314" spans="1:5" ht="22.5">
      <c r="A314" s="8" t="s">
        <v>239</v>
      </c>
      <c r="B314" s="13"/>
      <c r="C314" s="4" t="s">
        <v>240</v>
      </c>
      <c r="D314" s="37">
        <v>13777</v>
      </c>
      <c r="E314" s="37">
        <v>13776.85</v>
      </c>
    </row>
    <row r="315" spans="1:5" ht="15.75">
      <c r="A315" s="57" t="s">
        <v>248</v>
      </c>
      <c r="B315" s="62"/>
      <c r="C315" s="62"/>
      <c r="D315" s="59">
        <f>SUM(D316)</f>
        <v>7856741.2299999995</v>
      </c>
      <c r="E315" s="59">
        <f>SUM(E316)</f>
        <v>2640834.4800000004</v>
      </c>
    </row>
    <row r="316" spans="1:5">
      <c r="A316" s="28" t="s">
        <v>177</v>
      </c>
      <c r="B316" s="12" t="s">
        <v>178</v>
      </c>
      <c r="C316" s="13"/>
      <c r="D316" s="39">
        <f>SUM(D317+D340)</f>
        <v>7856741.2299999995</v>
      </c>
      <c r="E316" s="39">
        <f>SUM(E317+E340)</f>
        <v>2640834.4800000004</v>
      </c>
    </row>
    <row r="317" spans="1:5">
      <c r="A317" s="8" t="s">
        <v>203</v>
      </c>
      <c r="B317" s="13" t="s">
        <v>204</v>
      </c>
      <c r="C317" s="13"/>
      <c r="D317" s="37">
        <f>SUM(D318+D331+D333)</f>
        <v>7801912.2299999995</v>
      </c>
      <c r="E317" s="37">
        <f>SUM(E318+E331+E333)</f>
        <v>2640834.4800000004</v>
      </c>
    </row>
    <row r="318" spans="1:5" ht="33.75">
      <c r="A318" s="8" t="s">
        <v>181</v>
      </c>
      <c r="B318" s="13"/>
      <c r="C318" s="13" t="s">
        <v>185</v>
      </c>
      <c r="D318" s="37">
        <f>SUM(D319+D324+D329)</f>
        <v>7195864.2299999995</v>
      </c>
      <c r="E318" s="37">
        <f>SUM(E319+E324)</f>
        <v>2329908.0500000003</v>
      </c>
    </row>
    <row r="319" spans="1:5" ht="33.75">
      <c r="A319" s="8" t="s">
        <v>206</v>
      </c>
      <c r="B319" s="13"/>
      <c r="C319" s="13" t="s">
        <v>205</v>
      </c>
      <c r="D319" s="37">
        <f>SUM(D320:D323)</f>
        <v>6855556.1299999999</v>
      </c>
      <c r="E319" s="37">
        <f>SUM(E320:E323)</f>
        <v>2277745.7000000002</v>
      </c>
    </row>
    <row r="320" spans="1:5" ht="33.75">
      <c r="A320" s="8" t="s">
        <v>211</v>
      </c>
      <c r="B320" s="13"/>
      <c r="C320" s="4" t="s">
        <v>207</v>
      </c>
      <c r="D320" s="5">
        <v>1923606</v>
      </c>
      <c r="E320" s="6">
        <v>633579.94999999995</v>
      </c>
    </row>
    <row r="321" spans="1:5" ht="45">
      <c r="A321" s="8" t="s">
        <v>188</v>
      </c>
      <c r="B321" s="13"/>
      <c r="C321" s="4" t="s">
        <v>208</v>
      </c>
      <c r="D321" s="5">
        <v>60040</v>
      </c>
      <c r="E321" s="6">
        <v>2388.4</v>
      </c>
    </row>
    <row r="322" spans="1:5" ht="56.25">
      <c r="A322" s="8" t="s">
        <v>212</v>
      </c>
      <c r="B322" s="13"/>
      <c r="C322" s="4" t="s">
        <v>209</v>
      </c>
      <c r="D322" s="5">
        <v>574670.13</v>
      </c>
      <c r="E322" s="6">
        <v>104159.99</v>
      </c>
    </row>
    <row r="323" spans="1:5" ht="45">
      <c r="A323" s="8" t="s">
        <v>213</v>
      </c>
      <c r="B323" s="13"/>
      <c r="C323" s="4" t="s">
        <v>210</v>
      </c>
      <c r="D323" s="5">
        <v>4297240</v>
      </c>
      <c r="E323" s="6">
        <v>1537617.36</v>
      </c>
    </row>
    <row r="324" spans="1:5">
      <c r="A324" s="8" t="s">
        <v>214</v>
      </c>
      <c r="B324" s="13"/>
      <c r="C324" s="13" t="s">
        <v>215</v>
      </c>
      <c r="D324" s="37">
        <f>SUM(D325:D328)</f>
        <v>328779.09999999998</v>
      </c>
      <c r="E324" s="37">
        <f>SUM(E325:E328)</f>
        <v>52162.35</v>
      </c>
    </row>
    <row r="325" spans="1:5" ht="56.25">
      <c r="A325" s="8" t="s">
        <v>220</v>
      </c>
      <c r="B325" s="13"/>
      <c r="C325" s="4" t="s">
        <v>216</v>
      </c>
      <c r="D325" s="5">
        <v>114380</v>
      </c>
      <c r="E325" s="6">
        <v>10351.5</v>
      </c>
    </row>
    <row r="326" spans="1:5" ht="45">
      <c r="A326" s="8" t="s">
        <v>221</v>
      </c>
      <c r="B326" s="13"/>
      <c r="C326" s="4" t="s">
        <v>217</v>
      </c>
      <c r="D326" s="5">
        <v>20230</v>
      </c>
      <c r="E326" s="6">
        <v>220</v>
      </c>
    </row>
    <row r="327" spans="1:5" ht="67.5">
      <c r="A327" s="8" t="s">
        <v>222</v>
      </c>
      <c r="B327" s="13"/>
      <c r="C327" s="4" t="s">
        <v>218</v>
      </c>
      <c r="D327" s="5">
        <v>139307.1</v>
      </c>
      <c r="E327" s="6">
        <v>35693.85</v>
      </c>
    </row>
    <row r="328" spans="1:5" ht="57" thickBot="1">
      <c r="A328" s="8" t="s">
        <v>223</v>
      </c>
      <c r="B328" s="13"/>
      <c r="C328" s="4" t="s">
        <v>219</v>
      </c>
      <c r="D328" s="5">
        <v>54862</v>
      </c>
      <c r="E328" s="6">
        <v>5897</v>
      </c>
    </row>
    <row r="329" spans="1:5" ht="34.5" thickBot="1">
      <c r="A329" s="3" t="s">
        <v>198</v>
      </c>
      <c r="B329" s="13"/>
      <c r="C329" s="4">
        <v>760000000</v>
      </c>
      <c r="D329" s="31">
        <f>SUM(D330)</f>
        <v>11529</v>
      </c>
      <c r="E329" s="31">
        <v>0</v>
      </c>
    </row>
    <row r="330" spans="1:5" ht="34.5" thickBot="1">
      <c r="A330" s="27" t="s">
        <v>200</v>
      </c>
      <c r="B330" s="13"/>
      <c r="C330" s="4" t="s">
        <v>199</v>
      </c>
      <c r="D330" s="31">
        <v>11529</v>
      </c>
      <c r="E330" s="31">
        <v>0</v>
      </c>
    </row>
    <row r="331" spans="1:5" ht="68.25" thickBot="1">
      <c r="A331" s="27" t="s">
        <v>249</v>
      </c>
      <c r="B331" s="13"/>
      <c r="C331" s="4">
        <v>1200000000</v>
      </c>
      <c r="D331" s="5">
        <f>SUM(D332)</f>
        <v>138000</v>
      </c>
      <c r="E331" s="5">
        <f>SUM(E332)</f>
        <v>0</v>
      </c>
    </row>
    <row r="332" spans="1:5" ht="45.75" thickBot="1">
      <c r="A332" s="27" t="s">
        <v>251</v>
      </c>
      <c r="B332" s="13"/>
      <c r="C332" s="4" t="s">
        <v>250</v>
      </c>
      <c r="D332" s="5">
        <v>138000</v>
      </c>
      <c r="E332" s="5">
        <v>0</v>
      </c>
    </row>
    <row r="333" spans="1:5">
      <c r="A333" s="8" t="s">
        <v>67</v>
      </c>
      <c r="B333" s="13"/>
      <c r="C333" s="13" t="s">
        <v>131</v>
      </c>
      <c r="D333" s="37">
        <f>SUM(D334:D339)</f>
        <v>468048</v>
      </c>
      <c r="E333" s="37">
        <f>SUM(E334:E339)</f>
        <v>310926.43</v>
      </c>
    </row>
    <row r="334" spans="1:5" ht="45">
      <c r="A334" s="8" t="s">
        <v>228</v>
      </c>
      <c r="B334" s="13"/>
      <c r="C334" s="4" t="s">
        <v>224</v>
      </c>
      <c r="D334" s="5">
        <v>5153</v>
      </c>
      <c r="E334" s="6">
        <v>5152.41</v>
      </c>
    </row>
    <row r="335" spans="1:5" ht="45">
      <c r="A335" s="8" t="s">
        <v>229</v>
      </c>
      <c r="B335" s="13"/>
      <c r="C335" s="4" t="s">
        <v>225</v>
      </c>
      <c r="D335" s="5">
        <v>14741</v>
      </c>
      <c r="E335" s="6">
        <v>8357.9699999999993</v>
      </c>
    </row>
    <row r="336" spans="1:5" ht="45">
      <c r="A336" s="8" t="s">
        <v>230</v>
      </c>
      <c r="B336" s="13"/>
      <c r="C336" s="4" t="s">
        <v>226</v>
      </c>
      <c r="D336" s="5">
        <v>398716</v>
      </c>
      <c r="E336" s="6">
        <v>255866.48</v>
      </c>
    </row>
    <row r="337" spans="1:5" ht="45">
      <c r="A337" s="8" t="s">
        <v>196</v>
      </c>
      <c r="B337" s="13"/>
      <c r="C337" s="4" t="s">
        <v>195</v>
      </c>
      <c r="D337" s="5">
        <v>12936</v>
      </c>
      <c r="E337" s="6">
        <v>7674.19</v>
      </c>
    </row>
    <row r="338" spans="1:5" ht="56.25">
      <c r="A338" s="8" t="s">
        <v>231</v>
      </c>
      <c r="B338" s="13"/>
      <c r="C338" s="4" t="s">
        <v>227</v>
      </c>
      <c r="D338" s="5">
        <v>35162</v>
      </c>
      <c r="E338" s="6">
        <v>33087.519999999997</v>
      </c>
    </row>
    <row r="339" spans="1:5" ht="57" thickBot="1">
      <c r="A339" s="27" t="s">
        <v>243</v>
      </c>
      <c r="B339" s="13"/>
      <c r="C339" s="4" t="s">
        <v>242</v>
      </c>
      <c r="D339" s="5">
        <v>1340</v>
      </c>
      <c r="E339" s="6">
        <v>787.86</v>
      </c>
    </row>
    <row r="340" spans="1:5">
      <c r="A340" s="8" t="s">
        <v>233</v>
      </c>
      <c r="B340" s="13" t="s">
        <v>232</v>
      </c>
      <c r="C340" s="13"/>
      <c r="D340" s="5">
        <f>SUM(D341+D344)</f>
        <v>54829</v>
      </c>
      <c r="E340" s="5">
        <f>SUM(E341+E344)</f>
        <v>0</v>
      </c>
    </row>
    <row r="341" spans="1:5" ht="33.75">
      <c r="A341" s="8" t="s">
        <v>181</v>
      </c>
      <c r="B341" s="13"/>
      <c r="C341" s="13" t="s">
        <v>185</v>
      </c>
      <c r="D341" s="37">
        <f>SUM(D342)</f>
        <v>43814</v>
      </c>
      <c r="E341" s="37">
        <f>SUM(E342)</f>
        <v>0</v>
      </c>
    </row>
    <row r="342" spans="1:5" ht="33.75">
      <c r="A342" s="8" t="s">
        <v>237</v>
      </c>
      <c r="B342" s="13"/>
      <c r="C342" s="13" t="s">
        <v>236</v>
      </c>
      <c r="D342" s="37">
        <f>SUM(D343)</f>
        <v>43814</v>
      </c>
      <c r="E342" s="37">
        <f>SUM(E343)</f>
        <v>0</v>
      </c>
    </row>
    <row r="343" spans="1:5" ht="22.5">
      <c r="A343" s="8" t="s">
        <v>239</v>
      </c>
      <c r="B343" s="13"/>
      <c r="C343" s="4" t="s">
        <v>235</v>
      </c>
      <c r="D343" s="31">
        <v>43814</v>
      </c>
      <c r="E343" s="37">
        <v>0</v>
      </c>
    </row>
    <row r="344" spans="1:5">
      <c r="A344" s="8" t="s">
        <v>67</v>
      </c>
      <c r="B344" s="13"/>
      <c r="C344" s="13" t="s">
        <v>131</v>
      </c>
      <c r="D344" s="37">
        <f>SUM(D345)</f>
        <v>11015</v>
      </c>
      <c r="E344" s="37">
        <f>SUM(E345)</f>
        <v>0</v>
      </c>
    </row>
    <row r="345" spans="1:5" ht="22.5">
      <c r="A345" s="8" t="s">
        <v>239</v>
      </c>
      <c r="B345" s="13"/>
      <c r="C345" s="4" t="s">
        <v>240</v>
      </c>
      <c r="D345" s="37">
        <v>11015</v>
      </c>
      <c r="E345" s="37">
        <v>0</v>
      </c>
    </row>
    <row r="346" spans="1:5" ht="15.75">
      <c r="A346" s="57" t="s">
        <v>252</v>
      </c>
      <c r="B346" s="62"/>
      <c r="C346" s="62"/>
      <c r="D346" s="59">
        <f>SUM(D347)</f>
        <v>9452238.6600000001</v>
      </c>
      <c r="E346" s="59">
        <f>SUM(E347)</f>
        <v>3080647.8</v>
      </c>
    </row>
    <row r="347" spans="1:5">
      <c r="A347" s="28" t="s">
        <v>177</v>
      </c>
      <c r="B347" s="12" t="s">
        <v>178</v>
      </c>
      <c r="C347" s="13"/>
      <c r="D347" s="39">
        <f>SUM(D348+D370)</f>
        <v>9452238.6600000001</v>
      </c>
      <c r="E347" s="39">
        <f>SUM(E348+E370)</f>
        <v>3080647.8</v>
      </c>
    </row>
    <row r="348" spans="1:5">
      <c r="A348" s="8" t="s">
        <v>203</v>
      </c>
      <c r="B348" s="13" t="s">
        <v>204</v>
      </c>
      <c r="C348" s="13"/>
      <c r="D348" s="37">
        <f>SUM(D352+D363+D349)</f>
        <v>9375640.6600000001</v>
      </c>
      <c r="E348" s="37">
        <f>SUM(E352+E363+E349)</f>
        <v>3052614.75</v>
      </c>
    </row>
    <row r="349" spans="1:5" ht="68.25" thickBot="1">
      <c r="A349" s="27" t="s">
        <v>98</v>
      </c>
      <c r="B349" s="13"/>
      <c r="C349" s="13" t="s">
        <v>146</v>
      </c>
      <c r="D349" s="37">
        <f>SUM(D350)</f>
        <v>25000</v>
      </c>
      <c r="E349" s="37">
        <f>SUM(E350)</f>
        <v>0</v>
      </c>
    </row>
    <row r="350" spans="1:5" ht="68.25" thickBot="1">
      <c r="A350" s="27" t="s">
        <v>103</v>
      </c>
      <c r="B350" s="13"/>
      <c r="C350" s="13" t="s">
        <v>147</v>
      </c>
      <c r="D350" s="37">
        <f>SUM(D351)</f>
        <v>25000</v>
      </c>
      <c r="E350" s="37">
        <f>SUM(E351)</f>
        <v>0</v>
      </c>
    </row>
    <row r="351" spans="1:5" ht="34.5" thickBot="1">
      <c r="A351" s="27" t="s">
        <v>102</v>
      </c>
      <c r="B351" s="13"/>
      <c r="C351" s="13" t="s">
        <v>38</v>
      </c>
      <c r="D351" s="43">
        <v>25000</v>
      </c>
      <c r="E351" s="37">
        <v>0</v>
      </c>
    </row>
    <row r="352" spans="1:5" ht="33.75">
      <c r="A352" s="8" t="s">
        <v>181</v>
      </c>
      <c r="B352" s="13"/>
      <c r="C352" s="13" t="s">
        <v>185</v>
      </c>
      <c r="D352" s="37">
        <f>SUM(D353+D358)</f>
        <v>8860921.6600000001</v>
      </c>
      <c r="E352" s="37">
        <f>SUM(E353+E358)</f>
        <v>2771769.8</v>
      </c>
    </row>
    <row r="353" spans="1:5" ht="33.75">
      <c r="A353" s="8" t="s">
        <v>206</v>
      </c>
      <c r="B353" s="13"/>
      <c r="C353" s="13" t="s">
        <v>205</v>
      </c>
      <c r="D353" s="37">
        <f>SUM(D354:D357)</f>
        <v>8232932.5999999996</v>
      </c>
      <c r="E353" s="37">
        <f>SUM(E354:E357)</f>
        <v>2663509.09</v>
      </c>
    </row>
    <row r="354" spans="1:5" ht="33.75">
      <c r="A354" s="8" t="s">
        <v>211</v>
      </c>
      <c r="B354" s="13"/>
      <c r="C354" s="4" t="s">
        <v>207</v>
      </c>
      <c r="D354" s="43">
        <v>1624913</v>
      </c>
      <c r="E354" s="44">
        <v>507979.87</v>
      </c>
    </row>
    <row r="355" spans="1:5" ht="45">
      <c r="A355" s="8" t="s">
        <v>188</v>
      </c>
      <c r="B355" s="13"/>
      <c r="C355" s="4" t="s">
        <v>208</v>
      </c>
      <c r="D355" s="43">
        <v>422148</v>
      </c>
      <c r="E355" s="44">
        <v>41856.06</v>
      </c>
    </row>
    <row r="356" spans="1:5" ht="56.25">
      <c r="A356" s="8" t="s">
        <v>212</v>
      </c>
      <c r="B356" s="13"/>
      <c r="C356" s="4" t="s">
        <v>209</v>
      </c>
      <c r="D356" s="43">
        <v>738861.6</v>
      </c>
      <c r="E356" s="44">
        <v>114667.36</v>
      </c>
    </row>
    <row r="357" spans="1:5" ht="45">
      <c r="A357" s="8" t="s">
        <v>213</v>
      </c>
      <c r="B357" s="13"/>
      <c r="C357" s="4" t="s">
        <v>210</v>
      </c>
      <c r="D357" s="43">
        <v>5447010</v>
      </c>
      <c r="E357" s="44">
        <v>1999005.8</v>
      </c>
    </row>
    <row r="358" spans="1:5">
      <c r="A358" s="8" t="s">
        <v>214</v>
      </c>
      <c r="B358" s="13"/>
      <c r="C358" s="13" t="s">
        <v>215</v>
      </c>
      <c r="D358" s="37">
        <f>SUM(D359:D362)</f>
        <v>627989.06000000006</v>
      </c>
      <c r="E358" s="37">
        <f>SUM(E359:E362)</f>
        <v>108260.71</v>
      </c>
    </row>
    <row r="359" spans="1:5" ht="56.25">
      <c r="A359" s="8" t="s">
        <v>220</v>
      </c>
      <c r="B359" s="13"/>
      <c r="C359" s="4" t="s">
        <v>216</v>
      </c>
      <c r="D359" s="5">
        <v>202129</v>
      </c>
      <c r="E359" s="6">
        <v>15543.05</v>
      </c>
    </row>
    <row r="360" spans="1:5" ht="45">
      <c r="A360" s="8" t="s">
        <v>221</v>
      </c>
      <c r="B360" s="13"/>
      <c r="C360" s="4" t="s">
        <v>217</v>
      </c>
      <c r="D360" s="5">
        <v>43520</v>
      </c>
      <c r="E360" s="6">
        <v>1266</v>
      </c>
    </row>
    <row r="361" spans="1:5" ht="67.5">
      <c r="A361" s="8" t="s">
        <v>222</v>
      </c>
      <c r="B361" s="13"/>
      <c r="C361" s="4" t="s">
        <v>218</v>
      </c>
      <c r="D361" s="5">
        <v>300046.06</v>
      </c>
      <c r="E361" s="6">
        <v>83710.66</v>
      </c>
    </row>
    <row r="362" spans="1:5" ht="56.25">
      <c r="A362" s="8" t="s">
        <v>223</v>
      </c>
      <c r="B362" s="13"/>
      <c r="C362" s="4" t="s">
        <v>219</v>
      </c>
      <c r="D362" s="5">
        <v>82294</v>
      </c>
      <c r="E362" s="6">
        <v>7741</v>
      </c>
    </row>
    <row r="363" spans="1:5">
      <c r="A363" s="7" t="s">
        <v>67</v>
      </c>
      <c r="B363" s="13"/>
      <c r="C363" s="13" t="s">
        <v>131</v>
      </c>
      <c r="D363" s="37">
        <f>SUM(D364:D369)</f>
        <v>489719</v>
      </c>
      <c r="E363" s="37">
        <f>SUM(E364:E369)</f>
        <v>280844.95</v>
      </c>
    </row>
    <row r="364" spans="1:5" ht="45">
      <c r="A364" s="8" t="s">
        <v>228</v>
      </c>
      <c r="B364" s="13"/>
      <c r="C364" s="4" t="s">
        <v>224</v>
      </c>
      <c r="D364" s="5">
        <v>35415</v>
      </c>
      <c r="E364" s="6">
        <v>0</v>
      </c>
    </row>
    <row r="365" spans="1:5" ht="45">
      <c r="A365" s="8" t="s">
        <v>229</v>
      </c>
      <c r="B365" s="13"/>
      <c r="C365" s="4" t="s">
        <v>225</v>
      </c>
      <c r="D365" s="5">
        <v>2877</v>
      </c>
      <c r="E365" s="6">
        <v>2822.51</v>
      </c>
    </row>
    <row r="366" spans="1:5" ht="45">
      <c r="A366" s="8" t="s">
        <v>230</v>
      </c>
      <c r="B366" s="13"/>
      <c r="C366" s="4" t="s">
        <v>226</v>
      </c>
      <c r="D366" s="5">
        <v>377917</v>
      </c>
      <c r="E366" s="6">
        <v>207138.48</v>
      </c>
    </row>
    <row r="367" spans="1:5" ht="45">
      <c r="A367" s="8" t="s">
        <v>196</v>
      </c>
      <c r="B367" s="13"/>
      <c r="C367" s="4" t="s">
        <v>195</v>
      </c>
      <c r="D367" s="5">
        <v>10412</v>
      </c>
      <c r="E367" s="6">
        <v>10411.44</v>
      </c>
    </row>
    <row r="368" spans="1:5" ht="56.25">
      <c r="A368" s="8" t="s">
        <v>231</v>
      </c>
      <c r="B368" s="13"/>
      <c r="C368" s="4" t="s">
        <v>227</v>
      </c>
      <c r="D368" s="5">
        <v>57096</v>
      </c>
      <c r="E368" s="6">
        <v>55141.33</v>
      </c>
    </row>
    <row r="369" spans="1:5" ht="57" thickBot="1">
      <c r="A369" s="27" t="s">
        <v>243</v>
      </c>
      <c r="B369" s="13"/>
      <c r="C369" s="4" t="s">
        <v>242</v>
      </c>
      <c r="D369" s="5">
        <v>6002</v>
      </c>
      <c r="E369" s="6">
        <v>5331.19</v>
      </c>
    </row>
    <row r="370" spans="1:5">
      <c r="A370" s="8" t="s">
        <v>233</v>
      </c>
      <c r="B370" s="13" t="s">
        <v>232</v>
      </c>
      <c r="C370" s="13"/>
      <c r="D370" s="5">
        <f>SUM(D371+D375)</f>
        <v>76598</v>
      </c>
      <c r="E370" s="5">
        <f>SUM(E371+E375)</f>
        <v>28033.05</v>
      </c>
    </row>
    <row r="371" spans="1:5" ht="33.75">
      <c r="A371" s="8" t="s">
        <v>181</v>
      </c>
      <c r="B371" s="13"/>
      <c r="C371" s="13" t="s">
        <v>185</v>
      </c>
      <c r="D371" s="37">
        <f>SUM(D372)</f>
        <v>48564</v>
      </c>
      <c r="E371" s="37">
        <f>SUM(E372)</f>
        <v>0</v>
      </c>
    </row>
    <row r="372" spans="1:5" ht="33.75">
      <c r="A372" s="8" t="s">
        <v>237</v>
      </c>
      <c r="B372" s="13"/>
      <c r="C372" s="13" t="s">
        <v>236</v>
      </c>
      <c r="D372" s="37">
        <f>SUM(D373:D374)</f>
        <v>48564</v>
      </c>
      <c r="E372" s="37">
        <f>SUM(E373:E374)</f>
        <v>0</v>
      </c>
    </row>
    <row r="373" spans="1:5" ht="34.5" thickBot="1">
      <c r="A373" s="24" t="s">
        <v>238</v>
      </c>
      <c r="B373" s="13"/>
      <c r="C373" s="13" t="s">
        <v>234</v>
      </c>
      <c r="D373" s="37">
        <v>9750</v>
      </c>
      <c r="E373" s="37">
        <v>0</v>
      </c>
    </row>
    <row r="374" spans="1:5" ht="22.5">
      <c r="A374" s="8" t="s">
        <v>239</v>
      </c>
      <c r="B374" s="13"/>
      <c r="C374" s="4" t="s">
        <v>235</v>
      </c>
      <c r="D374" s="31">
        <v>38814</v>
      </c>
      <c r="E374" s="37">
        <v>0</v>
      </c>
    </row>
    <row r="375" spans="1:5">
      <c r="A375" s="8" t="s">
        <v>67</v>
      </c>
      <c r="B375" s="13"/>
      <c r="C375" s="13" t="s">
        <v>131</v>
      </c>
      <c r="D375" s="37">
        <f>SUM(D376:D377)</f>
        <v>28034</v>
      </c>
      <c r="E375" s="37">
        <f>SUM(E376:E377)</f>
        <v>28033.05</v>
      </c>
    </row>
    <row r="376" spans="1:5" ht="45.75" thickBot="1">
      <c r="A376" s="27" t="s">
        <v>246</v>
      </c>
      <c r="B376" s="13"/>
      <c r="C376" s="13" t="s">
        <v>247</v>
      </c>
      <c r="D376" s="37">
        <v>6250</v>
      </c>
      <c r="E376" s="37">
        <v>6250</v>
      </c>
    </row>
    <row r="377" spans="1:5" ht="22.5">
      <c r="A377" s="8" t="s">
        <v>239</v>
      </c>
      <c r="B377" s="13"/>
      <c r="C377" s="4" t="s">
        <v>240</v>
      </c>
      <c r="D377" s="37">
        <v>21784</v>
      </c>
      <c r="E377" s="37">
        <v>21783.05</v>
      </c>
    </row>
    <row r="378" spans="1:5" ht="15.75">
      <c r="A378" s="57" t="s">
        <v>253</v>
      </c>
      <c r="B378" s="62"/>
      <c r="C378" s="62"/>
      <c r="D378" s="59">
        <f>SUM(D379)</f>
        <v>14532350.109999999</v>
      </c>
      <c r="E378" s="59">
        <f>SUM(E379)</f>
        <v>4556521.1900000004</v>
      </c>
    </row>
    <row r="379" spans="1:5">
      <c r="A379" s="28" t="s">
        <v>177</v>
      </c>
      <c r="B379" s="12" t="s">
        <v>178</v>
      </c>
      <c r="C379" s="13"/>
      <c r="D379" s="39">
        <f>SUM(D380+D401)</f>
        <v>14532350.109999999</v>
      </c>
      <c r="E379" s="39">
        <f>SUM(E380+E401)</f>
        <v>4556521.1900000004</v>
      </c>
    </row>
    <row r="380" spans="1:5">
      <c r="A380" s="8" t="s">
        <v>203</v>
      </c>
      <c r="B380" s="13" t="s">
        <v>204</v>
      </c>
      <c r="C380" s="13"/>
      <c r="D380" s="37">
        <f>SUM(D381+D392+D394)</f>
        <v>14470536.109999999</v>
      </c>
      <c r="E380" s="37">
        <f>SUM(E381+E392+E394)</f>
        <v>4556521.1900000004</v>
      </c>
    </row>
    <row r="381" spans="1:5" ht="33.75">
      <c r="A381" s="8" t="s">
        <v>181</v>
      </c>
      <c r="B381" s="13"/>
      <c r="C381" s="13" t="s">
        <v>185</v>
      </c>
      <c r="D381" s="37">
        <f>SUM(D382+D387)</f>
        <v>13682912.109999999</v>
      </c>
      <c r="E381" s="37">
        <f>SUM(E382+E387)</f>
        <v>4130516.8200000003</v>
      </c>
    </row>
    <row r="382" spans="1:5" ht="33.75">
      <c r="A382" s="8" t="s">
        <v>206</v>
      </c>
      <c r="B382" s="13"/>
      <c r="C382" s="13" t="s">
        <v>205</v>
      </c>
      <c r="D382" s="37">
        <f>SUM(D383:D386)</f>
        <v>12954182.6</v>
      </c>
      <c r="E382" s="37">
        <f>SUM(E383:E386)</f>
        <v>3977134.18</v>
      </c>
    </row>
    <row r="383" spans="1:5" ht="33.75">
      <c r="A383" s="8" t="s">
        <v>211</v>
      </c>
      <c r="B383" s="13"/>
      <c r="C383" s="4" t="s">
        <v>207</v>
      </c>
      <c r="D383" s="5">
        <v>3978694</v>
      </c>
      <c r="E383" s="6">
        <v>715407.7</v>
      </c>
    </row>
    <row r="384" spans="1:5" ht="45">
      <c r="A384" s="8" t="s">
        <v>188</v>
      </c>
      <c r="B384" s="13"/>
      <c r="C384" s="4" t="s">
        <v>208</v>
      </c>
      <c r="D384" s="5">
        <v>385757</v>
      </c>
      <c r="E384" s="6">
        <v>55233.05</v>
      </c>
    </row>
    <row r="385" spans="1:5" ht="56.25">
      <c r="A385" s="8" t="s">
        <v>212</v>
      </c>
      <c r="B385" s="13"/>
      <c r="C385" s="4" t="s">
        <v>209</v>
      </c>
      <c r="D385" s="5">
        <v>738861.6</v>
      </c>
      <c r="E385" s="6">
        <v>118165.19</v>
      </c>
    </row>
    <row r="386" spans="1:5" ht="45">
      <c r="A386" s="8" t="s">
        <v>213</v>
      </c>
      <c r="B386" s="13"/>
      <c r="C386" s="4" t="s">
        <v>210</v>
      </c>
      <c r="D386" s="5">
        <v>7850870</v>
      </c>
      <c r="E386" s="6">
        <v>3088328.24</v>
      </c>
    </row>
    <row r="387" spans="1:5">
      <c r="A387" s="8" t="s">
        <v>214</v>
      </c>
      <c r="B387" s="13"/>
      <c r="C387" s="13" t="s">
        <v>215</v>
      </c>
      <c r="D387" s="37">
        <f>SUM(D388:D391)</f>
        <v>728729.51</v>
      </c>
      <c r="E387" s="37">
        <f>SUM(E388:E391)</f>
        <v>153382.64000000001</v>
      </c>
    </row>
    <row r="388" spans="1:5" ht="56.25">
      <c r="A388" s="8" t="s">
        <v>220</v>
      </c>
      <c r="B388" s="13"/>
      <c r="C388" s="4" t="s">
        <v>216</v>
      </c>
      <c r="D388" s="5">
        <v>203380</v>
      </c>
      <c r="E388" s="6">
        <v>35034.199999999997</v>
      </c>
    </row>
    <row r="389" spans="1:5" ht="45">
      <c r="A389" s="8" t="s">
        <v>221</v>
      </c>
      <c r="B389" s="13"/>
      <c r="C389" s="4" t="s">
        <v>217</v>
      </c>
      <c r="D389" s="5">
        <v>61200</v>
      </c>
      <c r="E389" s="6">
        <v>2200</v>
      </c>
    </row>
    <row r="390" spans="1:5" ht="67.5">
      <c r="A390" s="8" t="s">
        <v>222</v>
      </c>
      <c r="B390" s="13"/>
      <c r="C390" s="4" t="s">
        <v>218</v>
      </c>
      <c r="D390" s="5">
        <v>385773.51</v>
      </c>
      <c r="E390" s="6">
        <v>107025.44</v>
      </c>
    </row>
    <row r="391" spans="1:5" ht="56.25">
      <c r="A391" s="8" t="s">
        <v>223</v>
      </c>
      <c r="B391" s="13"/>
      <c r="C391" s="4" t="s">
        <v>219</v>
      </c>
      <c r="D391" s="5">
        <v>78376</v>
      </c>
      <c r="E391" s="6">
        <v>9123</v>
      </c>
    </row>
    <row r="392" spans="1:5" ht="68.25" thickBot="1">
      <c r="A392" s="27" t="s">
        <v>249</v>
      </c>
      <c r="B392" s="13"/>
      <c r="C392" s="4">
        <v>1200000000</v>
      </c>
      <c r="D392" s="5">
        <f>SUM(D393)</f>
        <v>50000</v>
      </c>
      <c r="E392" s="5">
        <f>SUM(E393)</f>
        <v>0</v>
      </c>
    </row>
    <row r="393" spans="1:5" ht="45.75" thickBot="1">
      <c r="A393" s="27" t="s">
        <v>251</v>
      </c>
      <c r="B393" s="13"/>
      <c r="C393" s="4" t="s">
        <v>250</v>
      </c>
      <c r="D393" s="5">
        <v>50000</v>
      </c>
      <c r="E393" s="45">
        <v>0</v>
      </c>
    </row>
    <row r="394" spans="1:5">
      <c r="A394" s="8" t="s">
        <v>67</v>
      </c>
      <c r="B394" s="13"/>
      <c r="C394" s="13" t="s">
        <v>131</v>
      </c>
      <c r="D394" s="37">
        <f>SUM(D395:D400)</f>
        <v>737624</v>
      </c>
      <c r="E394" s="37">
        <f>SUM(E395:E400)</f>
        <v>426004.37</v>
      </c>
    </row>
    <row r="395" spans="1:5" ht="45">
      <c r="A395" s="8" t="s">
        <v>228</v>
      </c>
      <c r="B395" s="13"/>
      <c r="C395" s="4" t="s">
        <v>224</v>
      </c>
      <c r="D395" s="5">
        <v>2081</v>
      </c>
      <c r="E395" s="6">
        <v>2080.8000000000002</v>
      </c>
    </row>
    <row r="396" spans="1:5" ht="45">
      <c r="A396" s="8" t="s">
        <v>229</v>
      </c>
      <c r="B396" s="13"/>
      <c r="C396" s="4" t="s">
        <v>225</v>
      </c>
      <c r="D396" s="5">
        <v>5120</v>
      </c>
      <c r="E396" s="6">
        <v>5079.6000000000004</v>
      </c>
    </row>
    <row r="397" spans="1:5" ht="45">
      <c r="A397" s="8" t="s">
        <v>230</v>
      </c>
      <c r="B397" s="13"/>
      <c r="C397" s="4" t="s">
        <v>226</v>
      </c>
      <c r="D397" s="5">
        <v>665365</v>
      </c>
      <c r="E397" s="6">
        <v>359066.32</v>
      </c>
    </row>
    <row r="398" spans="1:5" ht="45">
      <c r="A398" s="8" t="s">
        <v>196</v>
      </c>
      <c r="B398" s="13"/>
      <c r="C398" s="4" t="s">
        <v>195</v>
      </c>
      <c r="D398" s="5">
        <v>28615</v>
      </c>
      <c r="E398" s="6">
        <v>27201.48</v>
      </c>
    </row>
    <row r="399" spans="1:5" ht="56.25">
      <c r="A399" s="8" t="s">
        <v>231</v>
      </c>
      <c r="B399" s="13"/>
      <c r="C399" s="4" t="s">
        <v>227</v>
      </c>
      <c r="D399" s="5">
        <v>35618</v>
      </c>
      <c r="E399" s="6">
        <v>32454.67</v>
      </c>
    </row>
    <row r="400" spans="1:5" ht="57" thickBot="1">
      <c r="A400" s="27" t="s">
        <v>243</v>
      </c>
      <c r="B400" s="13"/>
      <c r="C400" s="4" t="s">
        <v>242</v>
      </c>
      <c r="D400" s="5">
        <v>825</v>
      </c>
      <c r="E400" s="6">
        <v>121.5</v>
      </c>
    </row>
    <row r="401" spans="1:5">
      <c r="A401" s="8" t="s">
        <v>233</v>
      </c>
      <c r="B401" s="13" t="s">
        <v>232</v>
      </c>
      <c r="C401" s="13"/>
      <c r="D401" s="5">
        <f>SUM(D402)</f>
        <v>61814</v>
      </c>
      <c r="E401" s="5">
        <f>SUM(E402)</f>
        <v>0</v>
      </c>
    </row>
    <row r="402" spans="1:5" ht="33.75">
      <c r="A402" s="8" t="s">
        <v>181</v>
      </c>
      <c r="B402" s="13"/>
      <c r="C402" s="13" t="s">
        <v>185</v>
      </c>
      <c r="D402" s="37">
        <f>SUM(D403)</f>
        <v>61814</v>
      </c>
      <c r="E402" s="37">
        <f>SUM(E403)</f>
        <v>0</v>
      </c>
    </row>
    <row r="403" spans="1:5" ht="33.75">
      <c r="A403" s="8" t="s">
        <v>237</v>
      </c>
      <c r="B403" s="13"/>
      <c r="C403" s="13" t="s">
        <v>236</v>
      </c>
      <c r="D403" s="37">
        <f>SUM(D404)</f>
        <v>61814</v>
      </c>
      <c r="E403" s="37">
        <f>SUM(E404)</f>
        <v>0</v>
      </c>
    </row>
    <row r="404" spans="1:5" ht="22.5">
      <c r="A404" s="8" t="s">
        <v>239</v>
      </c>
      <c r="B404" s="13"/>
      <c r="C404" s="4" t="s">
        <v>235</v>
      </c>
      <c r="D404" s="31">
        <v>61814</v>
      </c>
      <c r="E404" s="37">
        <v>0</v>
      </c>
    </row>
    <row r="405" spans="1:5" ht="47.25">
      <c r="A405" s="64" t="s">
        <v>357</v>
      </c>
      <c r="B405" s="62"/>
      <c r="C405" s="62"/>
      <c r="D405" s="59">
        <f>SUM(D406)</f>
        <v>28286373</v>
      </c>
      <c r="E405" s="59">
        <f>SUM(E406)</f>
        <v>6997102.4300000006</v>
      </c>
    </row>
    <row r="406" spans="1:5">
      <c r="A406" s="7" t="s">
        <v>177</v>
      </c>
      <c r="B406" s="12" t="s">
        <v>178</v>
      </c>
      <c r="C406" s="13"/>
      <c r="D406" s="37">
        <f>SUM(D407+D428+D435)</f>
        <v>28286373</v>
      </c>
      <c r="E406" s="37">
        <f>SUM(E407+E428+E435)</f>
        <v>6997102.4300000006</v>
      </c>
    </row>
    <row r="407" spans="1:5">
      <c r="A407" s="8" t="s">
        <v>203</v>
      </c>
      <c r="B407" s="13" t="s">
        <v>204</v>
      </c>
      <c r="C407" s="13"/>
      <c r="D407" s="37">
        <f>SUM(D408+D411+D422+D420)</f>
        <v>26479703</v>
      </c>
      <c r="E407" s="37">
        <f>SUM(E408+E411+E422+E420)</f>
        <v>6538964.2100000009</v>
      </c>
    </row>
    <row r="408" spans="1:5" ht="67.5">
      <c r="A408" s="8" t="s">
        <v>98</v>
      </c>
      <c r="B408" s="13"/>
      <c r="C408" s="13" t="s">
        <v>146</v>
      </c>
      <c r="D408" s="37">
        <f>SUM(D409)</f>
        <v>30000</v>
      </c>
      <c r="E408" s="37">
        <f>SUM(E409)</f>
        <v>0</v>
      </c>
    </row>
    <row r="409" spans="1:5" ht="67.5">
      <c r="A409" s="8" t="s">
        <v>103</v>
      </c>
      <c r="B409" s="13"/>
      <c r="C409" s="13" t="s">
        <v>147</v>
      </c>
      <c r="D409" s="37">
        <f>SUM(D410)</f>
        <v>30000</v>
      </c>
      <c r="E409" s="37">
        <f>SUM(E410)</f>
        <v>0</v>
      </c>
    </row>
    <row r="410" spans="1:5" ht="33.75">
      <c r="A410" s="8" t="s">
        <v>102</v>
      </c>
      <c r="B410" s="13"/>
      <c r="C410" s="13" t="s">
        <v>38</v>
      </c>
      <c r="D410" s="37">
        <v>30000</v>
      </c>
      <c r="E410" s="37">
        <v>0</v>
      </c>
    </row>
    <row r="411" spans="1:5" ht="33.75">
      <c r="A411" s="8" t="s">
        <v>181</v>
      </c>
      <c r="B411" s="13"/>
      <c r="C411" s="13" t="s">
        <v>185</v>
      </c>
      <c r="D411" s="37">
        <f>SUM(D412+D416)</f>
        <v>25106098</v>
      </c>
      <c r="E411" s="37">
        <f>SUM(E410,E412+E416)</f>
        <v>6105276.9300000006</v>
      </c>
    </row>
    <row r="412" spans="1:5" ht="33.75">
      <c r="A412" s="8" t="s">
        <v>206</v>
      </c>
      <c r="B412" s="13"/>
      <c r="C412" s="13" t="s">
        <v>205</v>
      </c>
      <c r="D412" s="37">
        <f>SUM(D413:D415)</f>
        <v>24166600</v>
      </c>
      <c r="E412" s="37">
        <f>SUM(E413:E415)</f>
        <v>5922354.4500000002</v>
      </c>
    </row>
    <row r="413" spans="1:5" ht="33.75">
      <c r="A413" s="8" t="s">
        <v>211</v>
      </c>
      <c r="B413" s="13"/>
      <c r="C413" s="11" t="s">
        <v>207</v>
      </c>
      <c r="D413" s="37">
        <v>5487203</v>
      </c>
      <c r="E413" s="37">
        <v>1446602.96</v>
      </c>
    </row>
    <row r="414" spans="1:5" ht="56.25">
      <c r="A414" s="8" t="s">
        <v>212</v>
      </c>
      <c r="B414" s="13"/>
      <c r="C414" s="11" t="s">
        <v>209</v>
      </c>
      <c r="D414" s="37">
        <v>1395627</v>
      </c>
      <c r="E414" s="37">
        <v>219996.24</v>
      </c>
    </row>
    <row r="415" spans="1:5" ht="45">
      <c r="A415" s="8" t="s">
        <v>213</v>
      </c>
      <c r="B415" s="13"/>
      <c r="C415" s="11" t="s">
        <v>210</v>
      </c>
      <c r="D415" s="37">
        <v>17283770</v>
      </c>
      <c r="E415" s="37">
        <v>4255755.25</v>
      </c>
    </row>
    <row r="416" spans="1:5">
      <c r="A416" s="8" t="s">
        <v>214</v>
      </c>
      <c r="B416" s="13"/>
      <c r="C416" s="13" t="s">
        <v>215</v>
      </c>
      <c r="D416" s="37">
        <f>SUM(D417:D419)</f>
        <v>939498</v>
      </c>
      <c r="E416" s="37">
        <f>SUM(E417:E419)</f>
        <v>182922.48</v>
      </c>
    </row>
    <row r="417" spans="1:5" ht="45">
      <c r="A417" s="8" t="s">
        <v>221</v>
      </c>
      <c r="B417" s="13"/>
      <c r="C417" s="11" t="s">
        <v>217</v>
      </c>
      <c r="D417" s="37">
        <v>91970</v>
      </c>
      <c r="E417" s="37">
        <v>3506.3</v>
      </c>
    </row>
    <row r="418" spans="1:5" ht="67.5">
      <c r="A418" s="8" t="s">
        <v>222</v>
      </c>
      <c r="B418" s="13"/>
      <c r="C418" s="11" t="s">
        <v>218</v>
      </c>
      <c r="D418" s="37">
        <v>675104</v>
      </c>
      <c r="E418" s="37">
        <v>165873.42000000001</v>
      </c>
    </row>
    <row r="419" spans="1:5" ht="56.25">
      <c r="A419" s="8" t="s">
        <v>223</v>
      </c>
      <c r="B419" s="13"/>
      <c r="C419" s="11" t="s">
        <v>219</v>
      </c>
      <c r="D419" s="37">
        <v>172424</v>
      </c>
      <c r="E419" s="37">
        <v>13542.76</v>
      </c>
    </row>
    <row r="420" spans="1:5" ht="67.5">
      <c r="A420" s="8" t="s">
        <v>249</v>
      </c>
      <c r="B420" s="13"/>
      <c r="C420" s="11">
        <v>1200000000</v>
      </c>
      <c r="D420" s="37">
        <f>SUM(D421)</f>
        <v>335000</v>
      </c>
      <c r="E420" s="37">
        <f>SUM(E421)</f>
        <v>0</v>
      </c>
    </row>
    <row r="421" spans="1:5" ht="45">
      <c r="A421" s="8" t="s">
        <v>251</v>
      </c>
      <c r="B421" s="13"/>
      <c r="C421" s="11" t="s">
        <v>250</v>
      </c>
      <c r="D421" s="37">
        <v>335000</v>
      </c>
      <c r="E421" s="37">
        <v>0</v>
      </c>
    </row>
    <row r="422" spans="1:5">
      <c r="A422" s="8" t="s">
        <v>67</v>
      </c>
      <c r="B422" s="13"/>
      <c r="C422" s="13" t="s">
        <v>131</v>
      </c>
      <c r="D422" s="37">
        <f>SUM(D423:D427)</f>
        <v>1008605</v>
      </c>
      <c r="E422" s="37">
        <f>SUM(E423:E427)</f>
        <v>433687.28</v>
      </c>
    </row>
    <row r="423" spans="1:5" ht="45">
      <c r="A423" s="8" t="s">
        <v>228</v>
      </c>
      <c r="B423" s="13"/>
      <c r="C423" s="11" t="s">
        <v>224</v>
      </c>
      <c r="D423" s="37">
        <v>43574</v>
      </c>
      <c r="E423" s="37">
        <v>27316.9</v>
      </c>
    </row>
    <row r="424" spans="1:5" ht="45">
      <c r="A424" s="8" t="s">
        <v>229</v>
      </c>
      <c r="B424" s="13"/>
      <c r="C424" s="11" t="s">
        <v>225</v>
      </c>
      <c r="D424" s="37">
        <v>440</v>
      </c>
      <c r="E424" s="37">
        <v>0</v>
      </c>
    </row>
    <row r="425" spans="1:5" ht="45">
      <c r="A425" s="8" t="s">
        <v>230</v>
      </c>
      <c r="B425" s="13"/>
      <c r="C425" s="11" t="s">
        <v>226</v>
      </c>
      <c r="D425" s="37">
        <v>905533</v>
      </c>
      <c r="E425" s="37">
        <v>365773.44</v>
      </c>
    </row>
    <row r="426" spans="1:5" ht="45">
      <c r="A426" s="8" t="s">
        <v>255</v>
      </c>
      <c r="B426" s="13"/>
      <c r="C426" s="11" t="s">
        <v>254</v>
      </c>
      <c r="D426" s="37">
        <v>21856</v>
      </c>
      <c r="E426" s="37">
        <v>19920.25</v>
      </c>
    </row>
    <row r="427" spans="1:5" ht="56.25">
      <c r="A427" s="8" t="s">
        <v>243</v>
      </c>
      <c r="B427" s="13"/>
      <c r="C427" s="11" t="s">
        <v>242</v>
      </c>
      <c r="D427" s="37">
        <v>37202</v>
      </c>
      <c r="E427" s="37">
        <v>20676.689999999999</v>
      </c>
    </row>
    <row r="428" spans="1:5">
      <c r="A428" s="8" t="s">
        <v>233</v>
      </c>
      <c r="B428" s="13" t="s">
        <v>232</v>
      </c>
      <c r="C428" s="13"/>
      <c r="D428" s="37">
        <f>SUM(D429+D432)</f>
        <v>116209</v>
      </c>
      <c r="E428" s="37">
        <f>SUM(E429+E432)</f>
        <v>16624.629999999997</v>
      </c>
    </row>
    <row r="429" spans="1:5" ht="33.75">
      <c r="A429" s="8" t="s">
        <v>181</v>
      </c>
      <c r="B429" s="13"/>
      <c r="C429" s="13" t="s">
        <v>185</v>
      </c>
      <c r="D429" s="37">
        <f>SUM(D430)</f>
        <v>99190</v>
      </c>
      <c r="E429" s="37">
        <f>SUM(E430)</f>
        <v>0</v>
      </c>
    </row>
    <row r="430" spans="1:5" ht="33.75">
      <c r="A430" s="8" t="s">
        <v>237</v>
      </c>
      <c r="B430" s="13"/>
      <c r="C430" s="13" t="s">
        <v>236</v>
      </c>
      <c r="D430" s="37">
        <f>SUM(D431)</f>
        <v>99190</v>
      </c>
      <c r="E430" s="37">
        <f>SUM(E431)</f>
        <v>0</v>
      </c>
    </row>
    <row r="431" spans="1:5" ht="22.5">
      <c r="A431" s="8" t="s">
        <v>239</v>
      </c>
      <c r="B431" s="13"/>
      <c r="C431" s="11" t="s">
        <v>235</v>
      </c>
      <c r="D431" s="37">
        <v>99190</v>
      </c>
      <c r="E431" s="37">
        <v>0</v>
      </c>
    </row>
    <row r="432" spans="1:5">
      <c r="A432" s="8" t="s">
        <v>67</v>
      </c>
      <c r="B432" s="13"/>
      <c r="C432" s="13" t="s">
        <v>131</v>
      </c>
      <c r="D432" s="37">
        <f>SUM(D433:D434)</f>
        <v>17019</v>
      </c>
      <c r="E432" s="37">
        <f>SUM(E433:E434)</f>
        <v>16624.629999999997</v>
      </c>
    </row>
    <row r="433" spans="1:5" ht="45">
      <c r="A433" s="8" t="s">
        <v>246</v>
      </c>
      <c r="B433" s="13"/>
      <c r="C433" s="13" t="s">
        <v>247</v>
      </c>
      <c r="D433" s="37">
        <v>6250</v>
      </c>
      <c r="E433" s="37">
        <v>5856.5</v>
      </c>
    </row>
    <row r="434" spans="1:5" ht="22.5">
      <c r="A434" s="8" t="s">
        <v>239</v>
      </c>
      <c r="B434" s="13"/>
      <c r="C434" s="11" t="s">
        <v>240</v>
      </c>
      <c r="D434" s="37">
        <v>10769</v>
      </c>
      <c r="E434" s="37">
        <v>10768.13</v>
      </c>
    </row>
    <row r="435" spans="1:5">
      <c r="A435" s="8" t="s">
        <v>257</v>
      </c>
      <c r="B435" s="13" t="s">
        <v>258</v>
      </c>
      <c r="C435" s="46"/>
      <c r="D435" s="37">
        <f>SUM(D436+D443+D447)</f>
        <v>1690461</v>
      </c>
      <c r="E435" s="37">
        <f>SUM(E436+E443+E447)</f>
        <v>441513.58999999997</v>
      </c>
    </row>
    <row r="436" spans="1:5" ht="33.75">
      <c r="A436" s="8" t="s">
        <v>181</v>
      </c>
      <c r="B436" s="13"/>
      <c r="C436" s="13" t="s">
        <v>185</v>
      </c>
      <c r="D436" s="37">
        <f>SUM(D437)</f>
        <v>460736</v>
      </c>
      <c r="E436" s="37">
        <f>SUM(E437)</f>
        <v>12000</v>
      </c>
    </row>
    <row r="437" spans="1:5" ht="33.75">
      <c r="A437" s="8" t="s">
        <v>198</v>
      </c>
      <c r="B437" s="13"/>
      <c r="C437" s="11">
        <v>760000000</v>
      </c>
      <c r="D437" s="37">
        <f>SUM(D438:D442)</f>
        <v>460736</v>
      </c>
      <c r="E437" s="37">
        <f>SUM(E438:E442)</f>
        <v>12000</v>
      </c>
    </row>
    <row r="438" spans="1:5" ht="56.25">
      <c r="A438" s="8" t="s">
        <v>259</v>
      </c>
      <c r="B438" s="13"/>
      <c r="C438" s="13" t="s">
        <v>256</v>
      </c>
      <c r="D438" s="37">
        <v>20000</v>
      </c>
      <c r="E438" s="37">
        <v>0</v>
      </c>
    </row>
    <row r="439" spans="1:5" ht="33.75">
      <c r="A439" s="8" t="s">
        <v>263</v>
      </c>
      <c r="B439" s="13"/>
      <c r="C439" s="11" t="s">
        <v>260</v>
      </c>
      <c r="D439" s="37">
        <v>20000</v>
      </c>
      <c r="E439" s="37">
        <v>12000</v>
      </c>
    </row>
    <row r="440" spans="1:5" ht="45">
      <c r="A440" s="8" t="s">
        <v>264</v>
      </c>
      <c r="B440" s="13"/>
      <c r="C440" s="11" t="s">
        <v>261</v>
      </c>
      <c r="D440" s="37">
        <v>30000</v>
      </c>
      <c r="E440" s="37">
        <v>0</v>
      </c>
    </row>
    <row r="441" spans="1:5" ht="45">
      <c r="A441" s="8" t="s">
        <v>265</v>
      </c>
      <c r="B441" s="13"/>
      <c r="C441" s="11" t="s">
        <v>262</v>
      </c>
      <c r="D441" s="37">
        <v>50000</v>
      </c>
      <c r="E441" s="37">
        <v>0</v>
      </c>
    </row>
    <row r="442" spans="1:5" ht="33.75">
      <c r="A442" s="8" t="s">
        <v>200</v>
      </c>
      <c r="B442" s="13"/>
      <c r="C442" s="11" t="s">
        <v>199</v>
      </c>
      <c r="D442" s="37">
        <v>340736</v>
      </c>
      <c r="E442" s="37">
        <v>0</v>
      </c>
    </row>
    <row r="443" spans="1:5" ht="33.75">
      <c r="A443" s="8" t="s">
        <v>115</v>
      </c>
      <c r="B443" s="13"/>
      <c r="C443" s="13" t="s">
        <v>266</v>
      </c>
      <c r="D443" s="37">
        <f>SUM(D444:D446)</f>
        <v>51000</v>
      </c>
      <c r="E443" s="37">
        <f>SUM(E444:E446)</f>
        <v>13500</v>
      </c>
    </row>
    <row r="444" spans="1:5" ht="22.5">
      <c r="A444" s="8" t="s">
        <v>270</v>
      </c>
      <c r="B444" s="13"/>
      <c r="C444" s="11" t="s">
        <v>267</v>
      </c>
      <c r="D444" s="37">
        <v>32000</v>
      </c>
      <c r="E444" s="37">
        <v>6000</v>
      </c>
    </row>
    <row r="445" spans="1:5" ht="45">
      <c r="A445" s="8" t="s">
        <v>271</v>
      </c>
      <c r="B445" s="13"/>
      <c r="C445" s="11" t="s">
        <v>268</v>
      </c>
      <c r="D445" s="37">
        <v>10000</v>
      </c>
      <c r="E445" s="37">
        <v>0</v>
      </c>
    </row>
    <row r="446" spans="1:5" ht="45">
      <c r="A446" s="48" t="s">
        <v>272</v>
      </c>
      <c r="B446" s="13"/>
      <c r="C446" s="11" t="s">
        <v>269</v>
      </c>
      <c r="D446" s="37">
        <v>9000</v>
      </c>
      <c r="E446" s="37">
        <v>7500</v>
      </c>
    </row>
    <row r="447" spans="1:5" ht="45">
      <c r="A447" s="48" t="s">
        <v>57</v>
      </c>
      <c r="B447" s="13"/>
      <c r="C447" s="13" t="s">
        <v>137</v>
      </c>
      <c r="D447" s="37">
        <f>SUM(D448:D449)</f>
        <v>1178725</v>
      </c>
      <c r="E447" s="37">
        <f>SUM(E448:E449)</f>
        <v>416013.58999999997</v>
      </c>
    </row>
    <row r="448" spans="1:5" ht="22.5">
      <c r="A448" s="8" t="s">
        <v>55</v>
      </c>
      <c r="B448" s="13"/>
      <c r="C448" s="11" t="s">
        <v>10</v>
      </c>
      <c r="D448" s="37">
        <v>816684</v>
      </c>
      <c r="E448" s="37">
        <v>334479.75</v>
      </c>
    </row>
    <row r="449" spans="1:5" ht="22.5">
      <c r="A449" s="8" t="s">
        <v>59</v>
      </c>
      <c r="B449" s="13"/>
      <c r="C449" s="11" t="s">
        <v>11</v>
      </c>
      <c r="D449" s="37">
        <v>362041</v>
      </c>
      <c r="E449" s="37">
        <v>81533.84</v>
      </c>
    </row>
    <row r="450" spans="1:5" ht="15.75">
      <c r="A450" s="57" t="s">
        <v>273</v>
      </c>
      <c r="B450" s="62"/>
      <c r="C450" s="62"/>
      <c r="D450" s="59">
        <f>SUM(D451)</f>
        <v>2899742</v>
      </c>
      <c r="E450" s="59">
        <f>SUM(E451)</f>
        <v>1165097.5900000001</v>
      </c>
    </row>
    <row r="451" spans="1:5">
      <c r="A451" s="7" t="s">
        <v>177</v>
      </c>
      <c r="B451" s="12" t="s">
        <v>178</v>
      </c>
      <c r="C451" s="13"/>
      <c r="D451" s="39">
        <f>SUM(D452)</f>
        <v>2899742</v>
      </c>
      <c r="E451" s="39">
        <f>SUM(E452)</f>
        <v>1165097.5900000001</v>
      </c>
    </row>
    <row r="452" spans="1:5">
      <c r="A452" s="8" t="s">
        <v>257</v>
      </c>
      <c r="B452" s="13" t="s">
        <v>258</v>
      </c>
      <c r="C452" s="46"/>
      <c r="D452" s="37">
        <f>SUM(D453+D456)</f>
        <v>2899742</v>
      </c>
      <c r="E452" s="37">
        <f>SUM(E453+E456)</f>
        <v>1165097.5900000001</v>
      </c>
    </row>
    <row r="453" spans="1:5" ht="33.75">
      <c r="A453" s="8" t="s">
        <v>181</v>
      </c>
      <c r="B453" s="13"/>
      <c r="C453" s="13" t="s">
        <v>185</v>
      </c>
      <c r="D453" s="37">
        <f>SUM(D454)</f>
        <v>2761902</v>
      </c>
      <c r="E453" s="37">
        <f>SUM(E454)</f>
        <v>1072151.3500000001</v>
      </c>
    </row>
    <row r="454" spans="1:5" ht="34.5" thickBot="1">
      <c r="A454" s="8" t="s">
        <v>198</v>
      </c>
      <c r="B454" s="13"/>
      <c r="C454" s="11">
        <v>760000000</v>
      </c>
      <c r="D454" s="37">
        <f>SUM(D455)</f>
        <v>2761902</v>
      </c>
      <c r="E454" s="37">
        <f>SUM(E455)</f>
        <v>1072151.3500000001</v>
      </c>
    </row>
    <row r="455" spans="1:5" ht="34.5" thickBot="1">
      <c r="A455" s="3" t="s">
        <v>275</v>
      </c>
      <c r="B455" s="13"/>
      <c r="C455" s="13" t="s">
        <v>274</v>
      </c>
      <c r="D455" s="37">
        <v>2761902</v>
      </c>
      <c r="E455" s="37">
        <v>1072151.3500000001</v>
      </c>
    </row>
    <row r="456" spans="1:5">
      <c r="A456" s="8" t="s">
        <v>67</v>
      </c>
      <c r="B456" s="13"/>
      <c r="C456" s="13" t="s">
        <v>131</v>
      </c>
      <c r="D456" s="37">
        <f>SUM(D457)</f>
        <v>137840</v>
      </c>
      <c r="E456" s="37">
        <f>SUM(E457)</f>
        <v>92946.240000000005</v>
      </c>
    </row>
    <row r="457" spans="1:5" ht="34.5" thickBot="1">
      <c r="A457" s="27" t="s">
        <v>276</v>
      </c>
      <c r="B457" s="13"/>
      <c r="C457" s="4" t="s">
        <v>277</v>
      </c>
      <c r="D457" s="37">
        <v>137840</v>
      </c>
      <c r="E457" s="37">
        <v>92946.240000000005</v>
      </c>
    </row>
    <row r="458" spans="1:5" ht="15.75">
      <c r="A458" s="53" t="s">
        <v>127</v>
      </c>
      <c r="B458" s="58"/>
      <c r="C458" s="58"/>
      <c r="D458" s="55">
        <f>SUM(D154+D166+D179+D191+D204+D234+D260+D287+D315+D346+D378+D405+D450)</f>
        <v>116967828.99999999</v>
      </c>
      <c r="E458" s="55">
        <f>SUM(E154+E166+E179+E191+E204+E234+E260+E287+E315+E346+E378+E405+E450)</f>
        <v>35827337.040000007</v>
      </c>
    </row>
    <row r="459" spans="1:5" ht="29.25" customHeight="1">
      <c r="A459" s="53" t="s">
        <v>358</v>
      </c>
      <c r="B459" s="54"/>
      <c r="C459" s="54"/>
      <c r="D459" s="60"/>
      <c r="E459" s="60"/>
    </row>
    <row r="460" spans="1:5" ht="15.75">
      <c r="A460" s="57" t="s">
        <v>278</v>
      </c>
      <c r="B460" s="62"/>
      <c r="C460" s="62"/>
      <c r="D460" s="59">
        <f>SUM(D461)</f>
        <v>594518</v>
      </c>
      <c r="E460" s="59">
        <f>SUM(E461)</f>
        <v>226408.11</v>
      </c>
    </row>
    <row r="461" spans="1:5" ht="13.5" thickBot="1">
      <c r="A461" s="26" t="s">
        <v>177</v>
      </c>
      <c r="B461" s="12" t="s">
        <v>178</v>
      </c>
      <c r="C461" s="13"/>
      <c r="D461" s="39">
        <f>SUM(D462)</f>
        <v>594518</v>
      </c>
      <c r="E461" s="39">
        <f>SUM(E462)</f>
        <v>226408.11</v>
      </c>
    </row>
    <row r="462" spans="1:5" ht="13.5" thickBot="1">
      <c r="A462" s="27" t="s">
        <v>280</v>
      </c>
      <c r="B462" s="13" t="s">
        <v>279</v>
      </c>
      <c r="C462" s="13"/>
      <c r="D462" s="37">
        <f>SUM(D463+D466)</f>
        <v>594518</v>
      </c>
      <c r="E462" s="37">
        <f>SUM(E463+E466)</f>
        <v>226408.11</v>
      </c>
    </row>
    <row r="463" spans="1:5" ht="33.75">
      <c r="A463" s="8" t="s">
        <v>181</v>
      </c>
      <c r="B463" s="13"/>
      <c r="C463" s="13" t="s">
        <v>185</v>
      </c>
      <c r="D463" s="37">
        <f>SUM(D464)</f>
        <v>579820</v>
      </c>
      <c r="E463" s="37">
        <f>SUM(E464)</f>
        <v>215058.11</v>
      </c>
    </row>
    <row r="464" spans="1:5" ht="34.5" thickBot="1">
      <c r="A464" s="27" t="s">
        <v>282</v>
      </c>
      <c r="B464" s="13"/>
      <c r="C464" s="13" t="s">
        <v>281</v>
      </c>
      <c r="D464" s="37">
        <f>SUM(D465)</f>
        <v>579820</v>
      </c>
      <c r="E464" s="37">
        <f>SUM(E465)</f>
        <v>215058.11</v>
      </c>
    </row>
    <row r="465" spans="1:5" ht="45.75" thickBot="1">
      <c r="A465" s="27" t="s">
        <v>283</v>
      </c>
      <c r="B465" s="13"/>
      <c r="C465" s="13" t="s">
        <v>284</v>
      </c>
      <c r="D465" s="37">
        <v>579820</v>
      </c>
      <c r="E465" s="37">
        <v>215058.11</v>
      </c>
    </row>
    <row r="466" spans="1:5">
      <c r="A466" s="8" t="s">
        <v>67</v>
      </c>
      <c r="B466" s="13"/>
      <c r="C466" s="13" t="s">
        <v>131</v>
      </c>
      <c r="D466" s="37">
        <f>SUM(D467)</f>
        <v>14698</v>
      </c>
      <c r="E466" s="37">
        <f>SUM(E467)</f>
        <v>11350</v>
      </c>
    </row>
    <row r="467" spans="1:5" ht="45.75" thickBot="1">
      <c r="A467" s="24" t="s">
        <v>286</v>
      </c>
      <c r="B467" s="13"/>
      <c r="C467" s="13" t="s">
        <v>285</v>
      </c>
      <c r="D467" s="37">
        <v>14698</v>
      </c>
      <c r="E467" s="37">
        <v>11350</v>
      </c>
    </row>
    <row r="468" spans="1:5" ht="16.5" thickBot="1">
      <c r="A468" s="57" t="s">
        <v>359</v>
      </c>
      <c r="B468" s="62"/>
      <c r="C468" s="62"/>
      <c r="D468" s="59">
        <f>SUM(D469)</f>
        <v>9389123</v>
      </c>
      <c r="E468" s="59">
        <f>SUM(E469)</f>
        <v>3148567.8899999997</v>
      </c>
    </row>
    <row r="469" spans="1:5" ht="13.5" thickBot="1">
      <c r="A469" s="2" t="s">
        <v>288</v>
      </c>
      <c r="B469" s="12" t="s">
        <v>289</v>
      </c>
      <c r="C469" s="13"/>
      <c r="D469" s="39">
        <f>SUM(D470)</f>
        <v>9389123</v>
      </c>
      <c r="E469" s="39">
        <f>SUM(E470)</f>
        <v>3148567.8899999997</v>
      </c>
    </row>
    <row r="470" spans="1:5" ht="13.5" thickBot="1">
      <c r="A470" s="3" t="s">
        <v>291</v>
      </c>
      <c r="B470" s="13" t="s">
        <v>290</v>
      </c>
      <c r="C470" s="13"/>
      <c r="D470" s="37">
        <f>SUM(D471+D473+D475+D481)</f>
        <v>9389123</v>
      </c>
      <c r="E470" s="37">
        <f>SUM(E471+E473+E475+E481)</f>
        <v>3148567.8899999997</v>
      </c>
    </row>
    <row r="471" spans="1:5" ht="34.5" thickBot="1">
      <c r="A471" s="3" t="s">
        <v>115</v>
      </c>
      <c r="B471" s="13"/>
      <c r="C471" s="13" t="s">
        <v>266</v>
      </c>
      <c r="D471" s="37">
        <f>SUM(D472)</f>
        <v>13000</v>
      </c>
      <c r="E471" s="37">
        <f>SUM(E472)</f>
        <v>0</v>
      </c>
    </row>
    <row r="472" spans="1:5" ht="23.25" thickBot="1">
      <c r="A472" s="3" t="s">
        <v>292</v>
      </c>
      <c r="B472" s="13"/>
      <c r="C472" s="13" t="s">
        <v>49</v>
      </c>
      <c r="D472" s="37">
        <v>13000</v>
      </c>
      <c r="E472" s="37">
        <v>0</v>
      </c>
    </row>
    <row r="473" spans="1:5" ht="68.25" thickBot="1">
      <c r="A473" s="27" t="s">
        <v>249</v>
      </c>
      <c r="B473" s="13"/>
      <c r="C473" s="13" t="s">
        <v>293</v>
      </c>
      <c r="D473" s="37">
        <f>SUM(D474)</f>
        <v>8000</v>
      </c>
      <c r="E473" s="37">
        <f>SUM(E474)</f>
        <v>0</v>
      </c>
    </row>
    <row r="474" spans="1:5" ht="23.25" thickBot="1">
      <c r="A474" s="3" t="s">
        <v>292</v>
      </c>
      <c r="B474" s="13"/>
      <c r="C474" s="13" t="s">
        <v>294</v>
      </c>
      <c r="D474" s="37">
        <v>8000</v>
      </c>
      <c r="E474" s="37">
        <v>0</v>
      </c>
    </row>
    <row r="475" spans="1:5" ht="34.5" thickBot="1">
      <c r="A475" s="3" t="s">
        <v>296</v>
      </c>
      <c r="B475" s="13"/>
      <c r="C475" s="13" t="s">
        <v>295</v>
      </c>
      <c r="D475" s="37">
        <f>SUM(D476)</f>
        <v>9236766</v>
      </c>
      <c r="E475" s="37">
        <f>SUM(E476)</f>
        <v>3061529.59</v>
      </c>
    </row>
    <row r="476" spans="1:5" ht="13.5" thickBot="1">
      <c r="A476" s="27" t="s">
        <v>297</v>
      </c>
      <c r="B476" s="13"/>
      <c r="C476" s="13" t="s">
        <v>299</v>
      </c>
      <c r="D476" s="37">
        <f>SUM(D477:D480)</f>
        <v>9236766</v>
      </c>
      <c r="E476" s="37">
        <f>SUM(E477:E480)</f>
        <v>3061529.59</v>
      </c>
    </row>
    <row r="477" spans="1:5" ht="34.5" thickBot="1">
      <c r="A477" s="27" t="s">
        <v>298</v>
      </c>
      <c r="B477" s="13"/>
      <c r="C477" s="13" t="s">
        <v>300</v>
      </c>
      <c r="D477" s="37">
        <v>8308918</v>
      </c>
      <c r="E477" s="37">
        <v>3061529.59</v>
      </c>
    </row>
    <row r="478" spans="1:5" ht="45.75" thickBot="1">
      <c r="A478" s="3" t="s">
        <v>188</v>
      </c>
      <c r="B478" s="13"/>
      <c r="C478" s="4" t="s">
        <v>301</v>
      </c>
      <c r="D478" s="37">
        <v>117548</v>
      </c>
      <c r="E478" s="37">
        <v>0</v>
      </c>
    </row>
    <row r="479" spans="1:5" ht="45.75" thickBot="1">
      <c r="A479" s="27" t="s">
        <v>304</v>
      </c>
      <c r="B479" s="13"/>
      <c r="C479" s="4" t="s">
        <v>302</v>
      </c>
      <c r="D479" s="37">
        <v>50000</v>
      </c>
      <c r="E479" s="37">
        <v>0</v>
      </c>
    </row>
    <row r="480" spans="1:5" ht="45.75" thickBot="1">
      <c r="A480" s="3" t="s">
        <v>305</v>
      </c>
      <c r="B480" s="13"/>
      <c r="C480" s="4" t="s">
        <v>303</v>
      </c>
      <c r="D480" s="37">
        <v>760300</v>
      </c>
      <c r="E480" s="37">
        <v>0</v>
      </c>
    </row>
    <row r="481" spans="1:5">
      <c r="A481" s="8" t="s">
        <v>67</v>
      </c>
      <c r="B481" s="13"/>
      <c r="C481" s="13" t="s">
        <v>131</v>
      </c>
      <c r="D481" s="37">
        <f>SUM(D482)</f>
        <v>131357</v>
      </c>
      <c r="E481" s="37">
        <f>SUM(E482)</f>
        <v>87038.3</v>
      </c>
    </row>
    <row r="482" spans="1:5" ht="34.5" thickBot="1">
      <c r="A482" s="27" t="s">
        <v>307</v>
      </c>
      <c r="B482" s="13"/>
      <c r="C482" s="13" t="s">
        <v>306</v>
      </c>
      <c r="D482" s="37">
        <v>131357</v>
      </c>
      <c r="E482" s="37">
        <v>87038.3</v>
      </c>
    </row>
    <row r="483" spans="1:5" ht="48" thickBot="1">
      <c r="A483" s="64" t="s">
        <v>360</v>
      </c>
      <c r="B483" s="54"/>
      <c r="C483" s="54"/>
      <c r="D483" s="59">
        <f>SUM(D484)</f>
        <v>5988479</v>
      </c>
      <c r="E483" s="59">
        <f>SUM(E484)</f>
        <v>2355795.38</v>
      </c>
    </row>
    <row r="484" spans="1:5" ht="13.5" thickBot="1">
      <c r="A484" s="3" t="s">
        <v>288</v>
      </c>
      <c r="B484" s="12" t="s">
        <v>289</v>
      </c>
      <c r="C484" s="13"/>
      <c r="D484" s="37">
        <f>SUM(D485)</f>
        <v>5988479</v>
      </c>
      <c r="E484" s="37">
        <f>SUM(E485)</f>
        <v>2355795.38</v>
      </c>
    </row>
    <row r="485" spans="1:5" ht="13.5" thickBot="1">
      <c r="A485" s="3" t="s">
        <v>291</v>
      </c>
      <c r="B485" s="13" t="s">
        <v>290</v>
      </c>
      <c r="C485" s="13"/>
      <c r="D485" s="37">
        <f>SUM(D486+D491)</f>
        <v>5988479</v>
      </c>
      <c r="E485" s="37">
        <f>SUM(E486+E491)</f>
        <v>2355795.38</v>
      </c>
    </row>
    <row r="486" spans="1:5" ht="34.5" thickBot="1">
      <c r="A486" s="3" t="s">
        <v>296</v>
      </c>
      <c r="B486" s="13"/>
      <c r="C486" s="13" t="s">
        <v>295</v>
      </c>
      <c r="D486" s="37">
        <f>SUM(D487)</f>
        <v>5805296</v>
      </c>
      <c r="E486" s="37">
        <f>SUM(E487)</f>
        <v>2195995.42</v>
      </c>
    </row>
    <row r="487" spans="1:5" ht="13.5" thickBot="1">
      <c r="A487" s="27" t="s">
        <v>297</v>
      </c>
      <c r="B487" s="13"/>
      <c r="C487" s="13" t="s">
        <v>299</v>
      </c>
      <c r="D487" s="37">
        <f>SUM(D488:D490)</f>
        <v>5805296</v>
      </c>
      <c r="E487" s="37">
        <f>SUM(E488:E490)</f>
        <v>2195995.42</v>
      </c>
    </row>
    <row r="488" spans="1:5" ht="34.5" thickBot="1">
      <c r="A488" s="27" t="s">
        <v>312</v>
      </c>
      <c r="B488" s="13"/>
      <c r="C488" s="4" t="s">
        <v>308</v>
      </c>
      <c r="D488" s="5">
        <v>5745855</v>
      </c>
      <c r="E488" s="6">
        <v>2191745.42</v>
      </c>
    </row>
    <row r="489" spans="1:5" ht="45.75" thickBot="1">
      <c r="A489" s="3" t="s">
        <v>188</v>
      </c>
      <c r="B489" s="13"/>
      <c r="C489" s="4" t="s">
        <v>301</v>
      </c>
      <c r="D489" s="5">
        <v>35441</v>
      </c>
      <c r="E489" s="6">
        <v>0</v>
      </c>
    </row>
    <row r="490" spans="1:5" ht="34.5" thickBot="1">
      <c r="A490" s="27" t="s">
        <v>313</v>
      </c>
      <c r="B490" s="13"/>
      <c r="C490" s="4" t="s">
        <v>309</v>
      </c>
      <c r="D490" s="5">
        <v>24000</v>
      </c>
      <c r="E490" s="6">
        <v>4250</v>
      </c>
    </row>
    <row r="491" spans="1:5">
      <c r="A491" s="7" t="s">
        <v>67</v>
      </c>
      <c r="B491" s="13"/>
      <c r="C491" s="13" t="s">
        <v>131</v>
      </c>
      <c r="D491" s="37">
        <f>SUM(D492:D493)</f>
        <v>183183</v>
      </c>
      <c r="E491" s="37">
        <f>SUM(E492:E493)</f>
        <v>159799.96</v>
      </c>
    </row>
    <row r="492" spans="1:5" ht="34.5" thickBot="1">
      <c r="A492" s="27" t="s">
        <v>314</v>
      </c>
      <c r="B492" s="13"/>
      <c r="C492" s="4" t="s">
        <v>310</v>
      </c>
      <c r="D492" s="5">
        <v>3800</v>
      </c>
      <c r="E492" s="6">
        <v>0</v>
      </c>
    </row>
    <row r="493" spans="1:5" ht="34.5" thickBot="1">
      <c r="A493" s="27" t="s">
        <v>315</v>
      </c>
      <c r="B493" s="13"/>
      <c r="C493" s="4" t="s">
        <v>311</v>
      </c>
      <c r="D493" s="5">
        <v>179383</v>
      </c>
      <c r="E493" s="6">
        <v>159799.96</v>
      </c>
    </row>
    <row r="494" spans="1:5" ht="47.25">
      <c r="A494" s="64" t="s">
        <v>361</v>
      </c>
      <c r="B494" s="54"/>
      <c r="C494" s="54"/>
      <c r="D494" s="59">
        <f>SUM(D495+D503+D508)</f>
        <v>4293293</v>
      </c>
      <c r="E494" s="59">
        <f>SUM(E495+E503+E508)</f>
        <v>967908.16999999993</v>
      </c>
    </row>
    <row r="495" spans="1:5" ht="13.5" thickBot="1">
      <c r="A495" s="26" t="s">
        <v>177</v>
      </c>
      <c r="B495" s="12" t="s">
        <v>178</v>
      </c>
      <c r="C495" s="13"/>
      <c r="D495" s="37">
        <f>SUM(D496)</f>
        <v>3515616</v>
      </c>
      <c r="E495" s="37">
        <f>SUM(E496)</f>
        <v>653857.19999999995</v>
      </c>
    </row>
    <row r="496" spans="1:5" ht="13.5" thickBot="1">
      <c r="A496" s="27" t="s">
        <v>280</v>
      </c>
      <c r="B496" s="13" t="s">
        <v>279</v>
      </c>
      <c r="C496" s="13"/>
      <c r="D496" s="37">
        <f>SUM(D497+D501)</f>
        <v>3515616</v>
      </c>
      <c r="E496" s="37">
        <f>SUM(E497+E501)</f>
        <v>653857.19999999995</v>
      </c>
    </row>
    <row r="497" spans="1:5" ht="33.75">
      <c r="A497" s="8" t="s">
        <v>181</v>
      </c>
      <c r="B497" s="13"/>
      <c r="C497" s="13" t="s">
        <v>185</v>
      </c>
      <c r="D497" s="37">
        <f>SUM(D498)</f>
        <v>3495587</v>
      </c>
      <c r="E497" s="37">
        <f>SUM(E498)</f>
        <v>638292.19999999995</v>
      </c>
    </row>
    <row r="498" spans="1:5" ht="34.5" thickBot="1">
      <c r="A498" s="27" t="s">
        <v>282</v>
      </c>
      <c r="B498" s="13"/>
      <c r="C498" s="13" t="s">
        <v>281</v>
      </c>
      <c r="D498" s="37">
        <f>SUM(D499:D500)</f>
        <v>3495587</v>
      </c>
      <c r="E498" s="37">
        <f>SUM(E499:E500)</f>
        <v>638292.19999999995</v>
      </c>
    </row>
    <row r="499" spans="1:5" ht="45.75" thickBot="1">
      <c r="A499" s="27" t="s">
        <v>283</v>
      </c>
      <c r="B499" s="13"/>
      <c r="C499" s="13" t="s">
        <v>284</v>
      </c>
      <c r="D499" s="5">
        <v>1903847</v>
      </c>
      <c r="E499" s="6">
        <v>638292.19999999995</v>
      </c>
    </row>
    <row r="500" spans="1:5" ht="45.75" thickBot="1">
      <c r="A500" s="27" t="s">
        <v>317</v>
      </c>
      <c r="B500" s="13"/>
      <c r="C500" s="4" t="s">
        <v>316</v>
      </c>
      <c r="D500" s="5">
        <v>1591740</v>
      </c>
      <c r="E500" s="6">
        <v>0</v>
      </c>
    </row>
    <row r="501" spans="1:5">
      <c r="A501" s="8" t="s">
        <v>67</v>
      </c>
      <c r="B501" s="13"/>
      <c r="C501" s="13" t="s">
        <v>131</v>
      </c>
      <c r="D501" s="37">
        <f>SUM(D502)</f>
        <v>20029</v>
      </c>
      <c r="E501" s="37">
        <f>SUM(E502)</f>
        <v>15565</v>
      </c>
    </row>
    <row r="502" spans="1:5" ht="45.75" thickBot="1">
      <c r="A502" s="24" t="s">
        <v>286</v>
      </c>
      <c r="B502" s="13"/>
      <c r="C502" s="13" t="s">
        <v>285</v>
      </c>
      <c r="D502" s="37">
        <v>20029</v>
      </c>
      <c r="E502" s="37">
        <v>15565</v>
      </c>
    </row>
    <row r="503" spans="1:5" ht="13.5" thickBot="1">
      <c r="A503" s="2" t="s">
        <v>288</v>
      </c>
      <c r="B503" s="12" t="s">
        <v>289</v>
      </c>
      <c r="C503" s="13"/>
      <c r="D503" s="39">
        <f>SUM(D504)</f>
        <v>734677</v>
      </c>
      <c r="E503" s="39">
        <f>SUM(E504)</f>
        <v>305350.96999999997</v>
      </c>
    </row>
    <row r="504" spans="1:5" ht="23.25" thickBot="1">
      <c r="A504" s="3" t="s">
        <v>319</v>
      </c>
      <c r="B504" s="13" t="s">
        <v>318</v>
      </c>
      <c r="C504" s="13"/>
      <c r="D504" s="37">
        <f>SUM(D505)</f>
        <v>734677</v>
      </c>
      <c r="E504" s="37">
        <f>SUM(E505)</f>
        <v>305350.96999999997</v>
      </c>
    </row>
    <row r="505" spans="1:5" ht="45.75" thickBot="1">
      <c r="A505" s="27" t="s">
        <v>57</v>
      </c>
      <c r="B505" s="13"/>
      <c r="C505" s="13" t="s">
        <v>137</v>
      </c>
      <c r="D505" s="37">
        <f>SUM(D506:D507)</f>
        <v>734677</v>
      </c>
      <c r="E505" s="37">
        <f>SUM(E506:E507)</f>
        <v>305350.96999999997</v>
      </c>
    </row>
    <row r="506" spans="1:5" ht="23.25" thickBot="1">
      <c r="A506" s="3" t="s">
        <v>55</v>
      </c>
      <c r="B506" s="13"/>
      <c r="C506" s="13" t="s">
        <v>10</v>
      </c>
      <c r="D506" s="37">
        <v>722877</v>
      </c>
      <c r="E506" s="37">
        <v>301914.17</v>
      </c>
    </row>
    <row r="507" spans="1:5" ht="23.25" thickBot="1">
      <c r="A507" s="27" t="s">
        <v>59</v>
      </c>
      <c r="B507" s="13"/>
      <c r="C507" s="13" t="s">
        <v>11</v>
      </c>
      <c r="D507" s="37">
        <v>11800</v>
      </c>
      <c r="E507" s="37">
        <v>3436.8</v>
      </c>
    </row>
    <row r="508" spans="1:5" ht="13.5" thickBot="1">
      <c r="A508" s="2" t="s">
        <v>322</v>
      </c>
      <c r="B508" s="12" t="s">
        <v>320</v>
      </c>
      <c r="C508" s="13"/>
      <c r="D508" s="37">
        <f>SUM(D509)</f>
        <v>43000</v>
      </c>
      <c r="E508" s="37">
        <f>SUM(E509)</f>
        <v>8700</v>
      </c>
    </row>
    <row r="509" spans="1:5" ht="13.5" thickBot="1">
      <c r="A509" s="27" t="s">
        <v>323</v>
      </c>
      <c r="B509" s="13" t="s">
        <v>321</v>
      </c>
      <c r="C509" s="13"/>
      <c r="D509" s="37">
        <f>SUM(D510)</f>
        <v>43000</v>
      </c>
      <c r="E509" s="37">
        <f>SUM(E510)</f>
        <v>8700</v>
      </c>
    </row>
    <row r="510" spans="1:5" ht="34.5" thickBot="1">
      <c r="A510" s="27" t="s">
        <v>324</v>
      </c>
      <c r="B510" s="13"/>
      <c r="C510" s="13" t="s">
        <v>326</v>
      </c>
      <c r="D510" s="37">
        <f>SUM(D511:D514)</f>
        <v>43000</v>
      </c>
      <c r="E510" s="37">
        <f>SUM(E511:E514)</f>
        <v>8700</v>
      </c>
    </row>
    <row r="511" spans="1:5" ht="79.5" thickBot="1">
      <c r="A511" s="27" t="s">
        <v>325</v>
      </c>
      <c r="B511" s="13"/>
      <c r="C511" s="13" t="s">
        <v>330</v>
      </c>
      <c r="D511" s="37">
        <v>6000</v>
      </c>
      <c r="E511" s="37">
        <v>0</v>
      </c>
    </row>
    <row r="512" spans="1:5" ht="79.5" thickBot="1">
      <c r="A512" s="3" t="s">
        <v>331</v>
      </c>
      <c r="B512" s="13"/>
      <c r="C512" s="4" t="s">
        <v>327</v>
      </c>
      <c r="D512" s="37">
        <v>7000</v>
      </c>
      <c r="E512" s="37">
        <v>0</v>
      </c>
    </row>
    <row r="513" spans="1:5" ht="57" thickBot="1">
      <c r="A513" s="3" t="s">
        <v>332</v>
      </c>
      <c r="B513" s="13"/>
      <c r="C513" s="4" t="s">
        <v>328</v>
      </c>
      <c r="D513" s="37">
        <v>27000</v>
      </c>
      <c r="E513" s="37">
        <v>8700</v>
      </c>
    </row>
    <row r="514" spans="1:5" ht="45.75" thickBot="1">
      <c r="A514" s="27" t="s">
        <v>333</v>
      </c>
      <c r="B514" s="13"/>
      <c r="C514" s="4" t="s">
        <v>329</v>
      </c>
      <c r="D514" s="37">
        <v>3000</v>
      </c>
      <c r="E514" s="37">
        <v>0</v>
      </c>
    </row>
    <row r="515" spans="1:5" ht="15.75">
      <c r="A515" s="57" t="s">
        <v>334</v>
      </c>
      <c r="B515" s="62"/>
      <c r="C515" s="62"/>
      <c r="D515" s="59">
        <f>SUM(D516)</f>
        <v>2866429</v>
      </c>
      <c r="E515" s="59">
        <f>SUM(E516)</f>
        <v>1286802.8700000001</v>
      </c>
    </row>
    <row r="516" spans="1:5" ht="13.5" thickBot="1">
      <c r="A516" s="26" t="s">
        <v>177</v>
      </c>
      <c r="B516" s="12" t="s">
        <v>178</v>
      </c>
      <c r="C516" s="13"/>
      <c r="D516" s="39">
        <f>SUM(D517)</f>
        <v>2866429</v>
      </c>
      <c r="E516" s="39">
        <f>SUM(E517)</f>
        <v>1286802.8700000001</v>
      </c>
    </row>
    <row r="517" spans="1:5" ht="13.5" thickBot="1">
      <c r="A517" s="3" t="s">
        <v>233</v>
      </c>
      <c r="B517" s="13" t="s">
        <v>232</v>
      </c>
      <c r="C517" s="13"/>
      <c r="D517" s="37">
        <f>SUM(D518+D520+D522+D526+D530)</f>
        <v>2866429</v>
      </c>
      <c r="E517" s="37">
        <f>SUM(E518+E520+E522+E526+E530)</f>
        <v>1286802.8700000001</v>
      </c>
    </row>
    <row r="518" spans="1:5" ht="34.5" thickBot="1">
      <c r="A518" s="3" t="s">
        <v>70</v>
      </c>
      <c r="B518" s="13"/>
      <c r="C518" s="13" t="s">
        <v>335</v>
      </c>
      <c r="D518" s="37">
        <f>SUM(D519)</f>
        <v>6000</v>
      </c>
      <c r="E518" s="37">
        <f>SUM(E519)</f>
        <v>1500</v>
      </c>
    </row>
    <row r="519" spans="1:5" ht="23.25" thickBot="1">
      <c r="A519" s="27" t="s">
        <v>68</v>
      </c>
      <c r="B519" s="13"/>
      <c r="C519" s="13" t="s">
        <v>19</v>
      </c>
      <c r="D519" s="37">
        <v>6000</v>
      </c>
      <c r="E519" s="37">
        <v>1500</v>
      </c>
    </row>
    <row r="520" spans="1:5" ht="34.5" thickBot="1">
      <c r="A520" s="27" t="s">
        <v>324</v>
      </c>
      <c r="B520" s="13"/>
      <c r="C520" s="13" t="s">
        <v>326</v>
      </c>
      <c r="D520" s="37">
        <f>SUM(D521)</f>
        <v>27000</v>
      </c>
      <c r="E520" s="37">
        <f>SUM(E521)</f>
        <v>0</v>
      </c>
    </row>
    <row r="521" spans="1:5" ht="45.75" thickBot="1">
      <c r="A521" s="27" t="s">
        <v>333</v>
      </c>
      <c r="B521" s="13"/>
      <c r="C521" s="13" t="s">
        <v>329</v>
      </c>
      <c r="D521" s="37">
        <v>27000</v>
      </c>
      <c r="E521" s="37">
        <v>0</v>
      </c>
    </row>
    <row r="522" spans="1:5" ht="34.5" thickBot="1">
      <c r="A522" s="27" t="s">
        <v>115</v>
      </c>
      <c r="B522" s="13"/>
      <c r="C522" s="13" t="s">
        <v>266</v>
      </c>
      <c r="D522" s="37">
        <f>SUM(D523:D525)</f>
        <v>197070</v>
      </c>
      <c r="E522" s="37">
        <f>SUM(E523:E525)</f>
        <v>0</v>
      </c>
    </row>
    <row r="523" spans="1:5" ht="13.5" thickBot="1">
      <c r="A523" s="27" t="s">
        <v>336</v>
      </c>
      <c r="B523" s="13"/>
      <c r="C523" s="13" t="s">
        <v>337</v>
      </c>
      <c r="D523" s="37">
        <v>130000</v>
      </c>
      <c r="E523" s="37">
        <v>0</v>
      </c>
    </row>
    <row r="524" spans="1:5" ht="23.25" thickBot="1">
      <c r="A524" s="3" t="s">
        <v>109</v>
      </c>
      <c r="B524" s="13"/>
      <c r="C524" s="4" t="s">
        <v>49</v>
      </c>
      <c r="D524" s="37">
        <v>2000</v>
      </c>
      <c r="E524" s="37">
        <v>0</v>
      </c>
    </row>
    <row r="525" spans="1:5" ht="34.5" thickBot="1">
      <c r="A525" s="27" t="s">
        <v>339</v>
      </c>
      <c r="B525" s="13"/>
      <c r="C525" s="4" t="s">
        <v>338</v>
      </c>
      <c r="D525" s="37">
        <v>65070</v>
      </c>
      <c r="E525" s="37">
        <v>0</v>
      </c>
    </row>
    <row r="526" spans="1:5" ht="32.25" thickBot="1">
      <c r="A526" s="2" t="s">
        <v>341</v>
      </c>
      <c r="B526" s="13"/>
      <c r="C526" s="13" t="s">
        <v>340</v>
      </c>
      <c r="D526" s="37">
        <f>SUM(D527:D529)</f>
        <v>2472790</v>
      </c>
      <c r="E526" s="37">
        <f>SUM(E527:E529)</f>
        <v>1159783.78</v>
      </c>
    </row>
    <row r="527" spans="1:5" ht="45.75" thickBot="1">
      <c r="A527" s="27" t="s">
        <v>342</v>
      </c>
      <c r="B527" s="13"/>
      <c r="C527" s="4" t="s">
        <v>344</v>
      </c>
      <c r="D527" s="37">
        <v>2422790</v>
      </c>
      <c r="E527" s="37">
        <v>1117486.78</v>
      </c>
    </row>
    <row r="528" spans="1:5" ht="23.25" thickBot="1">
      <c r="A528" s="27" t="s">
        <v>346</v>
      </c>
      <c r="B528" s="13"/>
      <c r="C528" s="4" t="s">
        <v>343</v>
      </c>
      <c r="D528" s="37">
        <v>7703</v>
      </c>
      <c r="E528" s="37">
        <v>0</v>
      </c>
    </row>
    <row r="529" spans="1:5" ht="34.5" thickBot="1">
      <c r="A529" s="3" t="s">
        <v>347</v>
      </c>
      <c r="B529" s="13"/>
      <c r="C529" s="4" t="s">
        <v>345</v>
      </c>
      <c r="D529" s="37">
        <v>42297</v>
      </c>
      <c r="E529" s="37">
        <v>42297</v>
      </c>
    </row>
    <row r="530" spans="1:5">
      <c r="A530" s="8" t="s">
        <v>67</v>
      </c>
      <c r="B530" s="13"/>
      <c r="C530" s="13" t="s">
        <v>131</v>
      </c>
      <c r="D530" s="37">
        <f>SUM(D531)</f>
        <v>163569</v>
      </c>
      <c r="E530" s="37">
        <f>SUM(E531)</f>
        <v>125519.09</v>
      </c>
    </row>
    <row r="531" spans="1:5" ht="56.25">
      <c r="A531" s="76" t="s">
        <v>349</v>
      </c>
      <c r="B531" s="77"/>
      <c r="C531" s="78" t="s">
        <v>348</v>
      </c>
      <c r="D531" s="79">
        <v>163569</v>
      </c>
      <c r="E531" s="79">
        <v>125519.09</v>
      </c>
    </row>
    <row r="532" spans="1:5" ht="15.75">
      <c r="A532" s="80" t="s">
        <v>127</v>
      </c>
      <c r="B532" s="81"/>
      <c r="C532" s="81"/>
      <c r="D532" s="82">
        <f>SUM(D460+D468+D483+D494+D515)</f>
        <v>23131842</v>
      </c>
      <c r="E532" s="82">
        <f>SUM(E460+E468+E483+E494+E515)</f>
        <v>7985482.419999999</v>
      </c>
    </row>
    <row r="533" spans="1:5" ht="63">
      <c r="A533" s="56" t="s">
        <v>350</v>
      </c>
      <c r="B533" s="81"/>
      <c r="C533" s="81"/>
      <c r="D533" s="82"/>
      <c r="E533" s="82"/>
    </row>
    <row r="534" spans="1:5" ht="70.5" customHeight="1">
      <c r="A534" s="64" t="s">
        <v>354</v>
      </c>
      <c r="B534" s="85"/>
      <c r="C534" s="85"/>
      <c r="D534" s="84">
        <f>SUM(D535)</f>
        <v>536474</v>
      </c>
      <c r="E534" s="84">
        <f>SUM(E535)</f>
        <v>152079.37</v>
      </c>
    </row>
    <row r="535" spans="1:5">
      <c r="A535" s="7" t="s">
        <v>52</v>
      </c>
      <c r="B535" s="12" t="s">
        <v>53</v>
      </c>
      <c r="C535" s="49"/>
      <c r="D535" s="83">
        <f>SUM(D536)</f>
        <v>536474</v>
      </c>
      <c r="E535" s="83">
        <f>SUM(E536)</f>
        <v>152079.37</v>
      </c>
    </row>
    <row r="536" spans="1:5" ht="45">
      <c r="A536" s="8" t="s">
        <v>152</v>
      </c>
      <c r="B536" s="13" t="s">
        <v>151</v>
      </c>
      <c r="C536" s="49"/>
      <c r="D536" s="52">
        <f>SUM(D537+D539)</f>
        <v>536474</v>
      </c>
      <c r="E536" s="52">
        <f>SUM(E537+E539)</f>
        <v>152079.37</v>
      </c>
    </row>
    <row r="537" spans="1:5" ht="33.75">
      <c r="A537" s="8" t="s">
        <v>353</v>
      </c>
      <c r="B537" s="49"/>
      <c r="C537" s="13" t="s">
        <v>352</v>
      </c>
      <c r="D537" s="52">
        <f>SUM(D538)</f>
        <v>526794</v>
      </c>
      <c r="E537" s="52">
        <f>SUM(E538)</f>
        <v>147754.47</v>
      </c>
    </row>
    <row r="538" spans="1:5" ht="22.5">
      <c r="A538" s="8" t="s">
        <v>55</v>
      </c>
      <c r="B538" s="49"/>
      <c r="C538" s="13" t="s">
        <v>351</v>
      </c>
      <c r="D538" s="52">
        <v>526794</v>
      </c>
      <c r="E538" s="52">
        <v>147754.47</v>
      </c>
    </row>
    <row r="539" spans="1:5" ht="45">
      <c r="A539" s="8" t="s">
        <v>57</v>
      </c>
      <c r="B539" s="49"/>
      <c r="C539" s="13" t="s">
        <v>137</v>
      </c>
      <c r="D539" s="52">
        <f>SUM(D540)</f>
        <v>9680</v>
      </c>
      <c r="E539" s="52">
        <f>SUM(E540)</f>
        <v>4324.8999999999996</v>
      </c>
    </row>
    <row r="540" spans="1:5" ht="22.5">
      <c r="A540" s="8" t="s">
        <v>59</v>
      </c>
      <c r="B540" s="49"/>
      <c r="C540" s="13" t="s">
        <v>11</v>
      </c>
      <c r="D540" s="52">
        <v>9680</v>
      </c>
      <c r="E540" s="52">
        <v>4324.8999999999996</v>
      </c>
    </row>
    <row r="541" spans="1:5" ht="15.75">
      <c r="A541" s="53" t="s">
        <v>127</v>
      </c>
      <c r="B541" s="57"/>
      <c r="C541" s="57"/>
      <c r="D541" s="82">
        <f>SUM(D534)</f>
        <v>536474</v>
      </c>
      <c r="E541" s="82">
        <f>SUM(E534)</f>
        <v>152079.37</v>
      </c>
    </row>
    <row r="542" spans="1:5" ht="15.75">
      <c r="A542" s="53"/>
      <c r="B542" s="53"/>
      <c r="C542" s="53"/>
      <c r="D542" s="82">
        <f>SUM(D20+D135+D144+D152+D458+D532+D541)</f>
        <v>198470765</v>
      </c>
      <c r="E542" s="82">
        <f>SUM(E20+E135+E144+E152+E458+E532+E541)</f>
        <v>57042313.860000007</v>
      </c>
    </row>
    <row r="543" spans="1:5">
      <c r="A543" s="47"/>
      <c r="B543" s="47"/>
      <c r="C543" s="47"/>
      <c r="D543" s="50"/>
      <c r="E543" s="50"/>
    </row>
    <row r="544" spans="1:5">
      <c r="A544" s="47"/>
      <c r="B544" s="47"/>
      <c r="C544" s="47"/>
      <c r="D544" s="50"/>
      <c r="E544" s="50"/>
    </row>
    <row r="545" spans="1:5">
      <c r="A545" s="47"/>
      <c r="B545" s="47"/>
      <c r="C545" s="47"/>
      <c r="D545" s="50"/>
      <c r="E545" s="50"/>
    </row>
    <row r="546" spans="1:5">
      <c r="A546" s="47"/>
      <c r="B546" s="47"/>
      <c r="C546" s="47"/>
      <c r="D546" s="50"/>
      <c r="E546" s="50"/>
    </row>
    <row r="547" spans="1:5">
      <c r="A547" s="47"/>
      <c r="B547" s="47"/>
      <c r="C547" s="47"/>
      <c r="D547" s="51"/>
      <c r="E547" s="51"/>
    </row>
    <row r="548" spans="1:5">
      <c r="A548" s="47"/>
      <c r="B548" s="47"/>
      <c r="C548" s="47"/>
      <c r="D548" s="51"/>
      <c r="E548" s="51"/>
    </row>
    <row r="549" spans="1:5">
      <c r="A549" s="51"/>
      <c r="B549" s="51"/>
      <c r="C549" s="51"/>
      <c r="D549" s="51"/>
      <c r="E549" s="51"/>
    </row>
    <row r="550" spans="1:5">
      <c r="A550" s="51"/>
      <c r="B550" s="51"/>
      <c r="C550" s="51"/>
      <c r="D550" s="51"/>
      <c r="E550" s="51"/>
    </row>
  </sheetData>
  <mergeCells count="6">
    <mergeCell ref="A3:A4"/>
    <mergeCell ref="B3:C3"/>
    <mergeCell ref="D3:D4"/>
    <mergeCell ref="E3:E4"/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2021-12-15T08:38:13Z</dcterms:modified>
</cp:coreProperties>
</file>